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EDD1F717-BE5B-4612-9F01-F2D0B505C7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E 2018 Summary Budget" sheetId="1" r:id="rId1"/>
  </sheets>
  <definedNames>
    <definedName name="_xlnm.Print_Area" localSheetId="0">'FYE 2018 Summary Budget'!$A$1:$C$204</definedName>
    <definedName name="_xlnm.Print_Titles" localSheetId="0">'FYE 2018 Summary Budget'!$1:$3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2" i="1" l="1"/>
  <c r="B112" i="1"/>
  <c r="C106" i="1"/>
  <c r="B106" i="1"/>
  <c r="C84" i="1" l="1"/>
  <c r="B84" i="1"/>
  <c r="C56" i="1"/>
  <c r="B56" i="1"/>
  <c r="B200" i="1"/>
  <c r="B188" i="1"/>
  <c r="B171" i="1"/>
  <c r="B160" i="1"/>
  <c r="B152" i="1"/>
  <c r="B148" i="1"/>
  <c r="B138" i="1"/>
  <c r="B132" i="1"/>
  <c r="B122" i="1"/>
  <c r="B100" i="1"/>
  <c r="B92" i="1"/>
  <c r="B77" i="1"/>
  <c r="B70" i="1"/>
  <c r="B62" i="1"/>
  <c r="B49" i="1"/>
  <c r="B42" i="1"/>
  <c r="B36" i="1"/>
  <c r="B30" i="1"/>
  <c r="B23" i="1"/>
  <c r="B124" i="1" s="1"/>
  <c r="B125" i="1" l="1"/>
  <c r="B203" i="1" s="1"/>
  <c r="B202" i="1"/>
  <c r="C49" i="1"/>
  <c r="B204" i="1" l="1"/>
  <c r="B126" i="1"/>
  <c r="C100" i="1"/>
  <c r="C70" i="1"/>
  <c r="C62" i="1"/>
  <c r="C42" i="1"/>
  <c r="C36" i="1"/>
  <c r="C30" i="1"/>
  <c r="C92" i="1" l="1"/>
  <c r="C77" i="1"/>
  <c r="C188" i="1" l="1"/>
  <c r="C138" i="1" l="1"/>
  <c r="C200" i="1" l="1"/>
  <c r="C171" i="1"/>
  <c r="C160" i="1"/>
  <c r="C152" i="1"/>
  <c r="C148" i="1"/>
  <c r="C132" i="1"/>
  <c r="C122" i="1"/>
  <c r="C125" i="1" s="1"/>
  <c r="C23" i="1"/>
  <c r="C124" i="1" s="1"/>
  <c r="C202" i="1" l="1"/>
  <c r="C203" i="1" l="1"/>
  <c r="C204" i="1" s="1"/>
  <c r="C126" i="1"/>
</calcChain>
</file>

<file path=xl/sharedStrings.xml><?xml version="1.0" encoding="utf-8"?>
<sst xmlns="http://schemas.openxmlformats.org/spreadsheetml/2006/main" count="170" uniqueCount="90">
  <si>
    <t xml:space="preserve">GENERAL FUND  </t>
  </si>
  <si>
    <t>REVENUE</t>
  </si>
  <si>
    <t>LICENSES &amp; PERMITS</t>
  </si>
  <si>
    <t>FRANCHISE FEES</t>
  </si>
  <si>
    <t>STATE SHARED REVENUES</t>
  </si>
  <si>
    <t>CHARGES FOR AMBULANCE</t>
  </si>
  <si>
    <t>FINES &amp; FORFEITURES</t>
  </si>
  <si>
    <t>MISCELLANEOUS</t>
  </si>
  <si>
    <t>GRANTS FEDERAL/STATE</t>
  </si>
  <si>
    <t>FIRE REBATE</t>
  </si>
  <si>
    <t>SPECIAL ASSESSMENTS</t>
  </si>
  <si>
    <t>CASH OPENING</t>
  </si>
  <si>
    <t>GENERAL AD VALOREM TO BE RAISED</t>
  </si>
  <si>
    <t>FIRE AD VALOREM TO BE RAISED</t>
  </si>
  <si>
    <t>TOTAL GENERAL FUND REVENUE</t>
  </si>
  <si>
    <t>GENERAL FUND EXPENSES</t>
  </si>
  <si>
    <t>EXECUTIVE - MAYOR</t>
  </si>
  <si>
    <t>PERSONNEL SERVICES</t>
  </si>
  <si>
    <t>SUPPLIES</t>
  </si>
  <si>
    <t>TOTAL</t>
  </si>
  <si>
    <t>LEGISLATIVE-BOARD OF ALDERMEN</t>
  </si>
  <si>
    <t>JUDICIAL-CITY COURT</t>
  </si>
  <si>
    <t>PLANNING</t>
  </si>
  <si>
    <t>POLICE</t>
  </si>
  <si>
    <t>FIRE &amp; EMS</t>
  </si>
  <si>
    <t>STREETS</t>
  </si>
  <si>
    <t>ANIMAL CONTROL</t>
  </si>
  <si>
    <t>PARKS &amp; REC</t>
  </si>
  <si>
    <t>PARK TOURNAMENTS</t>
  </si>
  <si>
    <t>ADMINISTRATIVE EXPENSES</t>
  </si>
  <si>
    <t>CONTRACTUAL SERVICES</t>
  </si>
  <si>
    <t>CAPITAL OUTLAY</t>
  </si>
  <si>
    <t>RAINY DAY</t>
  </si>
  <si>
    <t>LIBRARY FUND</t>
  </si>
  <si>
    <t xml:space="preserve">AD VALOREM TAX                                                </t>
  </si>
  <si>
    <t>EXPENSE</t>
  </si>
  <si>
    <t>OTHER SERVICES/CHARGES</t>
  </si>
  <si>
    <t>HOTEL/MOTEL TAX</t>
  </si>
  <si>
    <t>MISCELLANEOUS REV</t>
  </si>
  <si>
    <t>PRIOR YEAR TRANSFER</t>
  </si>
  <si>
    <t>DEBT SERVICE</t>
  </si>
  <si>
    <t xml:space="preserve">SPECIAL ASSESSMENTS                                           </t>
  </si>
  <si>
    <t xml:space="preserve">PAYING AGENT FEE FOR BOND                                     </t>
  </si>
  <si>
    <t>UTILITY FUND</t>
  </si>
  <si>
    <t xml:space="preserve">PENALTY AND INTEREST                                          </t>
  </si>
  <si>
    <t xml:space="preserve">WATER SALES                                                   </t>
  </si>
  <si>
    <t xml:space="preserve">SEWER COLLECTION REVENUES                                     </t>
  </si>
  <si>
    <t xml:space="preserve">INTEREST EARNINGS                                             </t>
  </si>
  <si>
    <t xml:space="preserve">OTHER REVENUE                                                 </t>
  </si>
  <si>
    <t xml:space="preserve">SERVICE CONNECTION                                            </t>
  </si>
  <si>
    <t xml:space="preserve">HYDRANT &amp; SPRINKLERS                                          </t>
  </si>
  <si>
    <t xml:space="preserve">TAP FEES                                                      </t>
  </si>
  <si>
    <t>PERSONNEL</t>
  </si>
  <si>
    <t>OTHER SERVICES &amp; CHARGES</t>
  </si>
  <si>
    <t>UTILITY RESERVE</t>
  </si>
  <si>
    <t>TRANSFER OUT</t>
  </si>
  <si>
    <t>TRANSFER TO DEBT</t>
  </si>
  <si>
    <t xml:space="preserve">TAX ANTICIPATION </t>
  </si>
  <si>
    <t>2015 REFUNDING GO BOND</t>
  </si>
  <si>
    <t xml:space="preserve">DEBT SERVICE RESERVE </t>
  </si>
  <si>
    <t>PROJECT REIMBURSEMENT</t>
  </si>
  <si>
    <t>ECON DEV - HOTEL/MOTEL TAX</t>
  </si>
  <si>
    <t>LIBRARY ALLOCATION</t>
  </si>
  <si>
    <t>2019 CONSTRUCTION PROJECT GO BOND</t>
  </si>
  <si>
    <t>UNASSIGNED UTILITY FUND BALANCE</t>
  </si>
  <si>
    <t>SURPLUS PROPERTY</t>
  </si>
  <si>
    <t xml:space="preserve">VEHICLES </t>
  </si>
  <si>
    <t>VEHICLES</t>
  </si>
  <si>
    <t>MUNICIPAL INFRASTRUCTURE FUND</t>
  </si>
  <si>
    <t>SANITATION</t>
  </si>
  <si>
    <t>VEHICLE/EQUIPMENT</t>
  </si>
  <si>
    <t>EQUIPMENT/LEASE</t>
  </si>
  <si>
    <t>TOTAL GENERAL FUND EXPENSES</t>
  </si>
  <si>
    <t>TOTAL CITY OPERATING FUND REVENUE</t>
  </si>
  <si>
    <t>TOTAL CITY OPERATING FUND EXPENSES</t>
  </si>
  <si>
    <t>LEASE INCOME (Ambulance)</t>
  </si>
  <si>
    <t>ARPA PROJECT FUNDS</t>
  </si>
  <si>
    <t>BUDGET</t>
  </si>
  <si>
    <t>FY 2025</t>
  </si>
  <si>
    <t xml:space="preserve">CAPITAL PROJECT REVENUE </t>
  </si>
  <si>
    <t>FINANACE/CITY CLERK</t>
  </si>
  <si>
    <t xml:space="preserve">INFORMATION TECHNOLOGY </t>
  </si>
  <si>
    <t>CODE ENFORCEMENT</t>
  </si>
  <si>
    <t>CAPITAL PROJECT-STREET/TRAFFIC LIGHTS</t>
  </si>
  <si>
    <t xml:space="preserve">MUNICIPAL STREET PROJECT FUND </t>
  </si>
  <si>
    <t>2023 SO CITY HALL RENOVATION</t>
  </si>
  <si>
    <t xml:space="preserve">2024 SO ANIMAL SHELTER                                       </t>
  </si>
  <si>
    <t>FY 2026</t>
  </si>
  <si>
    <t>CITY HALL RENOVATION</t>
  </si>
  <si>
    <t>CITY OF HORN LAKE FY 2026 PROPOSED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</si>
</sst>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44" fontId="0" fillId="0" borderId="0" xfId="1" applyFont="1" applyFill="1"/>
    <xf numFmtId="0" fontId="4" fillId="0" borderId="0" xfId="0" applyFont="1" applyAlignment="1">
      <alignment horizontal="center"/>
    </xf>
    <xf numFmtId="44" fontId="2" fillId="0" borderId="0" xfId="1" applyFont="1" applyFill="1" applyAlignment="1">
      <alignment horizontal="center"/>
    </xf>
    <xf numFmtId="44" fontId="2" fillId="0" borderId="0" xfId="1" applyFont="1" applyFill="1"/>
    <xf numFmtId="44" fontId="0" fillId="0" borderId="0" xfId="1" applyFont="1" applyFill="1" applyAlignment="1">
      <alignment horizontal="center"/>
    </xf>
    <xf numFmtId="44" fontId="1" fillId="0" borderId="0" xfId="1" applyFont="1" applyFill="1"/>
    <xf numFmtId="39" fontId="0" fillId="0" borderId="0" xfId="1" applyNumberFormat="1" applyFont="1" applyFill="1"/>
    <xf numFmtId="44" fontId="3" fillId="0" borderId="0" xfId="1" applyFont="1" applyFill="1" applyAlignment="1">
      <alignment horizontal="center"/>
    </xf>
    <xf numFmtId="2" fontId="0" fillId="0" borderId="0" xfId="1" applyNumberFormat="1" applyFont="1" applyFill="1"/>
    <xf numFmtId="43" fontId="0" fillId="0" borderId="0" xfId="2" applyFont="1" applyFill="1"/>
    <xf numFmtId="2" fontId="2" fillId="0" borderId="0" xfId="1" applyNumberFormat="1" applyFont="1" applyFill="1"/>
    <xf numFmtId="0" fontId="4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CC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4"/>
  <sheetViews>
    <sheetView tabSelected="1" view="pageBreakPreview" topLeftCell="A78" zoomScaleNormal="100" zoomScaleSheetLayoutView="100" workbookViewId="0">
      <selection activeCell="B12" sqref="B12"/>
    </sheetView>
  </sheetViews>
  <sheetFormatPr defaultRowHeight="15" x14ac:dyDescent="0.25"/>
  <cols>
    <col min="1" max="1" width="56.28515625" customWidth="1"/>
    <col min="2" max="3" width="16.85546875" style="6" bestFit="1" customWidth="1"/>
  </cols>
  <sheetData>
    <row r="1" spans="1:3" s="1" customFormat="1" ht="18.75" x14ac:dyDescent="0.3">
      <c r="A1" s="17" t="s">
        <v>89</v>
      </c>
      <c r="B1" s="17"/>
      <c r="C1" s="17"/>
    </row>
    <row r="2" spans="1:3" s="1" customFormat="1" ht="15" customHeight="1" x14ac:dyDescent="0.3">
      <c r="A2" s="7"/>
      <c r="B2" s="8" t="s">
        <v>78</v>
      </c>
      <c r="C2" s="8" t="s">
        <v>87</v>
      </c>
    </row>
    <row r="3" spans="1:3" s="1" customFormat="1" x14ac:dyDescent="0.25">
      <c r="B3" s="13" t="s">
        <v>77</v>
      </c>
      <c r="C3" s="13" t="s">
        <v>77</v>
      </c>
    </row>
    <row r="4" spans="1:3" s="1" customFormat="1" x14ac:dyDescent="0.25">
      <c r="B4" s="8"/>
      <c r="C4" s="8"/>
    </row>
    <row r="5" spans="1:3" s="1" customFormat="1" x14ac:dyDescent="0.25">
      <c r="A5" s="1" t="s">
        <v>0</v>
      </c>
      <c r="B5" s="8"/>
      <c r="C5" s="8"/>
    </row>
    <row r="6" spans="1:3" x14ac:dyDescent="0.25">
      <c r="A6" s="1" t="s">
        <v>1</v>
      </c>
    </row>
    <row r="7" spans="1:3" x14ac:dyDescent="0.25">
      <c r="A7" s="2" t="s">
        <v>2</v>
      </c>
      <c r="B7" s="6">
        <v>874000</v>
      </c>
      <c r="C7" s="6">
        <v>990000</v>
      </c>
    </row>
    <row r="8" spans="1:3" x14ac:dyDescent="0.25">
      <c r="A8" s="2" t="s">
        <v>3</v>
      </c>
      <c r="B8" s="6">
        <v>720000</v>
      </c>
      <c r="C8" s="6">
        <v>900000</v>
      </c>
    </row>
    <row r="9" spans="1:3" x14ac:dyDescent="0.25">
      <c r="A9" s="2" t="s">
        <v>4</v>
      </c>
      <c r="B9" s="6">
        <v>7872000</v>
      </c>
      <c r="C9" s="6">
        <v>9085000</v>
      </c>
    </row>
    <row r="10" spans="1:3" x14ac:dyDescent="0.25">
      <c r="A10" s="2" t="s">
        <v>5</v>
      </c>
      <c r="B10" s="6">
        <v>619636</v>
      </c>
      <c r="C10" s="6">
        <v>650000</v>
      </c>
    </row>
    <row r="11" spans="1:3" x14ac:dyDescent="0.25">
      <c r="A11" s="2" t="s">
        <v>6</v>
      </c>
      <c r="B11" s="6">
        <v>744000</v>
      </c>
      <c r="C11" s="6">
        <v>810000</v>
      </c>
    </row>
    <row r="12" spans="1:3" x14ac:dyDescent="0.25">
      <c r="A12" s="2" t="s">
        <v>7</v>
      </c>
      <c r="B12" s="6">
        <v>1288000</v>
      </c>
      <c r="C12" s="6">
        <v>121459</v>
      </c>
    </row>
    <row r="13" spans="1:3" x14ac:dyDescent="0.25">
      <c r="A13" s="2" t="s">
        <v>8</v>
      </c>
      <c r="B13" s="6">
        <v>374176</v>
      </c>
      <c r="C13" s="6">
        <v>421000</v>
      </c>
    </row>
    <row r="14" spans="1:3" x14ac:dyDescent="0.25">
      <c r="A14" s="2" t="s">
        <v>9</v>
      </c>
      <c r="B14" s="6">
        <v>176400</v>
      </c>
      <c r="C14" s="6">
        <v>176400</v>
      </c>
    </row>
    <row r="15" spans="1:3" x14ac:dyDescent="0.25">
      <c r="A15" s="2" t="s">
        <v>10</v>
      </c>
      <c r="B15" s="6">
        <v>30000</v>
      </c>
      <c r="C15" s="6">
        <v>35000</v>
      </c>
    </row>
    <row r="16" spans="1:3" x14ac:dyDescent="0.25">
      <c r="A16" s="2" t="s">
        <v>11</v>
      </c>
      <c r="B16" s="6">
        <v>600000</v>
      </c>
      <c r="C16" s="6">
        <v>654794</v>
      </c>
    </row>
    <row r="17" spans="1:3" x14ac:dyDescent="0.25">
      <c r="A17" s="2" t="s">
        <v>68</v>
      </c>
      <c r="B17" s="15">
        <v>3400000</v>
      </c>
      <c r="C17" s="15">
        <v>3691462.62</v>
      </c>
    </row>
    <row r="18" spans="1:3" x14ac:dyDescent="0.25">
      <c r="A18" s="2" t="s">
        <v>12</v>
      </c>
      <c r="B18" s="6">
        <v>10591600</v>
      </c>
      <c r="C18" s="6">
        <v>11111466</v>
      </c>
    </row>
    <row r="19" spans="1:3" x14ac:dyDescent="0.25">
      <c r="A19" s="2" t="s">
        <v>69</v>
      </c>
      <c r="B19" s="6">
        <v>2060000</v>
      </c>
      <c r="C19" s="6">
        <v>2060000</v>
      </c>
    </row>
    <row r="20" spans="1:3" x14ac:dyDescent="0.25">
      <c r="A20" s="2" t="s">
        <v>79</v>
      </c>
      <c r="B20" s="6">
        <v>1300000</v>
      </c>
      <c r="C20" s="6">
        <v>1100000</v>
      </c>
    </row>
    <row r="21" spans="1:3" x14ac:dyDescent="0.25">
      <c r="A21" s="2" t="s">
        <v>13</v>
      </c>
      <c r="B21" s="6">
        <v>245000</v>
      </c>
      <c r="C21" s="6">
        <v>295253</v>
      </c>
    </row>
    <row r="22" spans="1:3" x14ac:dyDescent="0.25">
      <c r="A22" s="2" t="s">
        <v>75</v>
      </c>
      <c r="B22" s="14">
        <v>0</v>
      </c>
      <c r="C22" s="14">
        <v>0</v>
      </c>
    </row>
    <row r="23" spans="1:3" x14ac:dyDescent="0.25">
      <c r="A23" s="5" t="s">
        <v>14</v>
      </c>
      <c r="B23" s="9">
        <f>SUM(B7:B22)</f>
        <v>30894812</v>
      </c>
      <c r="C23" s="9">
        <f>SUM(C7:C22)</f>
        <v>32101834.620000001</v>
      </c>
    </row>
    <row r="24" spans="1:3" x14ac:dyDescent="0.25">
      <c r="A24" s="2"/>
    </row>
    <row r="25" spans="1:3" x14ac:dyDescent="0.25">
      <c r="A25" s="1" t="s">
        <v>15</v>
      </c>
    </row>
    <row r="26" spans="1:3" x14ac:dyDescent="0.25">
      <c r="A26" s="1" t="s">
        <v>16</v>
      </c>
      <c r="B26" s="8"/>
      <c r="C26" s="8"/>
    </row>
    <row r="27" spans="1:3" x14ac:dyDescent="0.25">
      <c r="A27" s="2" t="s">
        <v>17</v>
      </c>
      <c r="B27" s="10">
        <v>174480</v>
      </c>
      <c r="C27" s="10">
        <v>177165.07</v>
      </c>
    </row>
    <row r="28" spans="1:3" x14ac:dyDescent="0.25">
      <c r="A28" s="2" t="s">
        <v>18</v>
      </c>
      <c r="B28" s="10">
        <v>2000</v>
      </c>
      <c r="C28" s="10">
        <v>2800</v>
      </c>
    </row>
    <row r="29" spans="1:3" x14ac:dyDescent="0.25">
      <c r="A29" s="2" t="s">
        <v>30</v>
      </c>
      <c r="B29" s="10">
        <v>200</v>
      </c>
      <c r="C29" s="10">
        <v>3000</v>
      </c>
    </row>
    <row r="30" spans="1:3" x14ac:dyDescent="0.25">
      <c r="A30" s="3" t="s">
        <v>19</v>
      </c>
      <c r="B30" s="8">
        <f>SUM(B27:B29)</f>
        <v>176680</v>
      </c>
      <c r="C30" s="8">
        <f>SUM(C27:C29)</f>
        <v>182965.07</v>
      </c>
    </row>
    <row r="31" spans="1:3" x14ac:dyDescent="0.25">
      <c r="A31" s="1"/>
      <c r="B31" s="8"/>
      <c r="C31" s="8"/>
    </row>
    <row r="32" spans="1:3" x14ac:dyDescent="0.25">
      <c r="A32" s="1" t="s">
        <v>20</v>
      </c>
    </row>
    <row r="33" spans="1:3" x14ac:dyDescent="0.25">
      <c r="A33" s="2" t="s">
        <v>17</v>
      </c>
      <c r="B33" s="11">
        <v>198954</v>
      </c>
      <c r="C33" s="11">
        <v>223917.84</v>
      </c>
    </row>
    <row r="34" spans="1:3" x14ac:dyDescent="0.25">
      <c r="A34" s="2" t="s">
        <v>18</v>
      </c>
      <c r="B34" s="6">
        <v>7000</v>
      </c>
      <c r="C34" s="6">
        <v>7000</v>
      </c>
    </row>
    <row r="35" spans="1:3" x14ac:dyDescent="0.25">
      <c r="A35" s="2" t="s">
        <v>30</v>
      </c>
      <c r="B35" s="6">
        <v>3000</v>
      </c>
      <c r="C35" s="6">
        <v>2000</v>
      </c>
    </row>
    <row r="36" spans="1:3" x14ac:dyDescent="0.25">
      <c r="A36" s="3" t="s">
        <v>19</v>
      </c>
      <c r="B36" s="8">
        <f>SUM(B33:B35)</f>
        <v>208954</v>
      </c>
      <c r="C36" s="8">
        <f>SUM(C33:C35)</f>
        <v>232917.84</v>
      </c>
    </row>
    <row r="38" spans="1:3" x14ac:dyDescent="0.25">
      <c r="A38" s="1" t="s">
        <v>21</v>
      </c>
    </row>
    <row r="39" spans="1:3" x14ac:dyDescent="0.25">
      <c r="A39" s="2" t="s">
        <v>17</v>
      </c>
      <c r="B39" s="6">
        <v>618300</v>
      </c>
      <c r="C39" s="6">
        <v>635064.86</v>
      </c>
    </row>
    <row r="40" spans="1:3" x14ac:dyDescent="0.25">
      <c r="A40" s="2" t="s">
        <v>18</v>
      </c>
      <c r="B40" s="6">
        <v>13000</v>
      </c>
      <c r="C40" s="6">
        <v>87000</v>
      </c>
    </row>
    <row r="41" spans="1:3" x14ac:dyDescent="0.25">
      <c r="A41" s="2" t="s">
        <v>30</v>
      </c>
      <c r="B41" s="6">
        <v>50000</v>
      </c>
      <c r="C41" s="6">
        <v>60000</v>
      </c>
    </row>
    <row r="42" spans="1:3" x14ac:dyDescent="0.25">
      <c r="A42" s="3" t="s">
        <v>19</v>
      </c>
      <c r="B42" s="8">
        <f>SUM(B39:B41)</f>
        <v>681300</v>
      </c>
      <c r="C42" s="8">
        <f>SUM(C39:C41)</f>
        <v>782064.86</v>
      </c>
    </row>
    <row r="44" spans="1:3" x14ac:dyDescent="0.25">
      <c r="A44" s="1" t="s">
        <v>80</v>
      </c>
    </row>
    <row r="45" spans="1:3" x14ac:dyDescent="0.25">
      <c r="A45" s="2" t="s">
        <v>17</v>
      </c>
      <c r="B45" s="6">
        <v>410700</v>
      </c>
      <c r="C45" s="6">
        <v>364607.7</v>
      </c>
    </row>
    <row r="46" spans="1:3" x14ac:dyDescent="0.25">
      <c r="A46" s="2" t="s">
        <v>18</v>
      </c>
      <c r="B46" s="6">
        <v>11250</v>
      </c>
      <c r="C46" s="6">
        <v>10500</v>
      </c>
    </row>
    <row r="47" spans="1:3" x14ac:dyDescent="0.25">
      <c r="A47" s="2" t="s">
        <v>30</v>
      </c>
      <c r="B47" s="6">
        <v>15000</v>
      </c>
      <c r="C47" s="6">
        <v>15000</v>
      </c>
    </row>
    <row r="48" spans="1:3" x14ac:dyDescent="0.25">
      <c r="A48" s="2" t="s">
        <v>66</v>
      </c>
      <c r="B48" s="14">
        <v>0</v>
      </c>
      <c r="C48" s="14">
        <v>0</v>
      </c>
    </row>
    <row r="49" spans="1:3" x14ac:dyDescent="0.25">
      <c r="A49" s="3" t="s">
        <v>19</v>
      </c>
      <c r="B49" s="9">
        <f>SUM(B45:B48)</f>
        <v>436950</v>
      </c>
      <c r="C49" s="9">
        <f>SUM(C45:C48)</f>
        <v>390107.7</v>
      </c>
    </row>
    <row r="50" spans="1:3" x14ac:dyDescent="0.25">
      <c r="A50" s="3"/>
      <c r="B50" s="9"/>
      <c r="C50" s="9"/>
    </row>
    <row r="51" spans="1:3" x14ac:dyDescent="0.25">
      <c r="A51" s="1" t="s">
        <v>81</v>
      </c>
    </row>
    <row r="52" spans="1:3" x14ac:dyDescent="0.25">
      <c r="A52" s="2" t="s">
        <v>17</v>
      </c>
      <c r="B52" s="6">
        <v>184300</v>
      </c>
      <c r="C52" s="6">
        <v>189522.78</v>
      </c>
    </row>
    <row r="53" spans="1:3" x14ac:dyDescent="0.25">
      <c r="A53" s="2" t="s">
        <v>18</v>
      </c>
      <c r="B53" s="6">
        <v>321000</v>
      </c>
      <c r="C53" s="6">
        <v>340500</v>
      </c>
    </row>
    <row r="54" spans="1:3" x14ac:dyDescent="0.25">
      <c r="A54" s="2" t="s">
        <v>30</v>
      </c>
      <c r="B54" s="6">
        <v>4000</v>
      </c>
      <c r="C54" s="6">
        <v>4000</v>
      </c>
    </row>
    <row r="55" spans="1:3" x14ac:dyDescent="0.25">
      <c r="A55" s="2" t="s">
        <v>66</v>
      </c>
      <c r="B55" s="14">
        <v>0</v>
      </c>
      <c r="C55" s="14">
        <v>0</v>
      </c>
    </row>
    <row r="56" spans="1:3" x14ac:dyDescent="0.25">
      <c r="A56" s="3" t="s">
        <v>19</v>
      </c>
      <c r="B56" s="9">
        <f>SUM(B52:B55)</f>
        <v>509300</v>
      </c>
      <c r="C56" s="9">
        <f>SUM(C52:C55)</f>
        <v>534022.78</v>
      </c>
    </row>
    <row r="58" spans="1:3" x14ac:dyDescent="0.25">
      <c r="A58" s="1" t="s">
        <v>22</v>
      </c>
    </row>
    <row r="59" spans="1:3" x14ac:dyDescent="0.25">
      <c r="A59" s="2" t="s">
        <v>17</v>
      </c>
      <c r="B59" s="6">
        <v>475753</v>
      </c>
      <c r="C59" s="6">
        <v>497978.18</v>
      </c>
    </row>
    <row r="60" spans="1:3" x14ac:dyDescent="0.25">
      <c r="A60" s="2" t="s">
        <v>18</v>
      </c>
      <c r="B60" s="6">
        <v>14275</v>
      </c>
      <c r="C60" s="6">
        <v>14750</v>
      </c>
    </row>
    <row r="61" spans="1:3" x14ac:dyDescent="0.25">
      <c r="A61" s="2" t="s">
        <v>30</v>
      </c>
      <c r="B61" s="6">
        <v>116000</v>
      </c>
      <c r="C61" s="6">
        <v>115000</v>
      </c>
    </row>
    <row r="62" spans="1:3" x14ac:dyDescent="0.25">
      <c r="A62" s="3" t="s">
        <v>19</v>
      </c>
      <c r="B62" s="9">
        <f>SUM(B59:B61)</f>
        <v>606028</v>
      </c>
      <c r="C62" s="9">
        <f>SUM(C59:C61)</f>
        <v>627728.17999999993</v>
      </c>
    </row>
    <row r="63" spans="1:3" x14ac:dyDescent="0.25">
      <c r="A63" s="3"/>
      <c r="B63" s="9"/>
      <c r="C63" s="9"/>
    </row>
    <row r="65" spans="1:3" x14ac:dyDescent="0.25">
      <c r="A65" s="1" t="s">
        <v>23</v>
      </c>
    </row>
    <row r="66" spans="1:3" x14ac:dyDescent="0.25">
      <c r="A66" s="2" t="s">
        <v>17</v>
      </c>
      <c r="B66" s="6">
        <v>7127100</v>
      </c>
      <c r="C66" s="6">
        <v>7460817.5300000003</v>
      </c>
    </row>
    <row r="67" spans="1:3" x14ac:dyDescent="0.25">
      <c r="A67" s="2" t="s">
        <v>18</v>
      </c>
      <c r="B67" s="6">
        <v>532000</v>
      </c>
      <c r="C67" s="6">
        <v>485000</v>
      </c>
    </row>
    <row r="68" spans="1:3" x14ac:dyDescent="0.25">
      <c r="A68" s="2" t="s">
        <v>30</v>
      </c>
      <c r="B68" s="6">
        <v>120000</v>
      </c>
      <c r="C68" s="6">
        <v>120000</v>
      </c>
    </row>
    <row r="69" spans="1:3" x14ac:dyDescent="0.25">
      <c r="A69" s="2" t="s">
        <v>66</v>
      </c>
      <c r="B69" s="6">
        <v>10000</v>
      </c>
      <c r="C69" s="6">
        <v>50000</v>
      </c>
    </row>
    <row r="70" spans="1:3" x14ac:dyDescent="0.25">
      <c r="A70" s="3" t="s">
        <v>19</v>
      </c>
      <c r="B70" s="9">
        <f>SUM(B66:B69)</f>
        <v>7789100</v>
      </c>
      <c r="C70" s="9">
        <f>SUM(C66:C69)</f>
        <v>8115817.5300000003</v>
      </c>
    </row>
    <row r="72" spans="1:3" x14ac:dyDescent="0.25">
      <c r="A72" s="1" t="s">
        <v>24</v>
      </c>
    </row>
    <row r="73" spans="1:3" x14ac:dyDescent="0.25">
      <c r="A73" s="2" t="s">
        <v>17</v>
      </c>
      <c r="B73" s="6">
        <v>6581832</v>
      </c>
      <c r="C73" s="6">
        <v>6921338.6399999997</v>
      </c>
    </row>
    <row r="74" spans="1:3" x14ac:dyDescent="0.25">
      <c r="A74" s="2" t="s">
        <v>18</v>
      </c>
      <c r="B74" s="6">
        <v>705000</v>
      </c>
      <c r="C74" s="6">
        <v>730000.6</v>
      </c>
    </row>
    <row r="75" spans="1:3" x14ac:dyDescent="0.25">
      <c r="A75" s="2" t="s">
        <v>30</v>
      </c>
      <c r="B75" s="6">
        <v>100000</v>
      </c>
      <c r="C75" s="6">
        <v>105000</v>
      </c>
    </row>
    <row r="76" spans="1:3" x14ac:dyDescent="0.25">
      <c r="A76" s="2" t="s">
        <v>67</v>
      </c>
      <c r="B76" s="14">
        <v>0</v>
      </c>
      <c r="C76" s="15">
        <v>193467</v>
      </c>
    </row>
    <row r="77" spans="1:3" x14ac:dyDescent="0.25">
      <c r="A77" s="3" t="s">
        <v>19</v>
      </c>
      <c r="B77" s="9">
        <f>SUM(B73:B76)</f>
        <v>7386832</v>
      </c>
      <c r="C77" s="9">
        <f>SUM(C73:C76)</f>
        <v>7949806.2399999993</v>
      </c>
    </row>
    <row r="78" spans="1:3" x14ac:dyDescent="0.25">
      <c r="A78" s="3"/>
      <c r="B78" s="9"/>
      <c r="C78" s="9"/>
    </row>
    <row r="79" spans="1:3" x14ac:dyDescent="0.25">
      <c r="A79" s="1" t="s">
        <v>82</v>
      </c>
    </row>
    <row r="80" spans="1:3" x14ac:dyDescent="0.25">
      <c r="A80" s="2" t="s">
        <v>17</v>
      </c>
      <c r="B80" s="6">
        <v>418090</v>
      </c>
      <c r="C80" s="6">
        <v>386067.26</v>
      </c>
    </row>
    <row r="81" spans="1:3" x14ac:dyDescent="0.25">
      <c r="A81" s="2" t="s">
        <v>18</v>
      </c>
      <c r="B81" s="6">
        <v>22000</v>
      </c>
      <c r="C81" s="6">
        <v>29000</v>
      </c>
    </row>
    <row r="82" spans="1:3" x14ac:dyDescent="0.25">
      <c r="A82" s="2" t="s">
        <v>30</v>
      </c>
      <c r="B82" s="6">
        <v>19000</v>
      </c>
      <c r="C82" s="6">
        <v>10000</v>
      </c>
    </row>
    <row r="83" spans="1:3" x14ac:dyDescent="0.25">
      <c r="A83" s="2" t="s">
        <v>70</v>
      </c>
      <c r="B83" s="6">
        <v>0</v>
      </c>
      <c r="C83" s="6">
        <v>0</v>
      </c>
    </row>
    <row r="84" spans="1:3" x14ac:dyDescent="0.25">
      <c r="A84" s="3" t="s">
        <v>19</v>
      </c>
      <c r="B84" s="9">
        <f>SUM(B80:B83)</f>
        <v>459090</v>
      </c>
      <c r="C84" s="9">
        <f>SUM(C80:C83)</f>
        <v>425067.26</v>
      </c>
    </row>
    <row r="85" spans="1:3" x14ac:dyDescent="0.25">
      <c r="A85" s="1"/>
    </row>
    <row r="86" spans="1:3" x14ac:dyDescent="0.25">
      <c r="A86" s="1" t="s">
        <v>25</v>
      </c>
    </row>
    <row r="87" spans="1:3" x14ac:dyDescent="0.25">
      <c r="A87" s="2" t="s">
        <v>17</v>
      </c>
      <c r="B87" s="6">
        <v>654825</v>
      </c>
      <c r="C87" s="6">
        <v>726190.45</v>
      </c>
    </row>
    <row r="88" spans="1:3" x14ac:dyDescent="0.25">
      <c r="A88" s="2" t="s">
        <v>18</v>
      </c>
      <c r="B88" s="6">
        <v>189000</v>
      </c>
      <c r="C88" s="6">
        <v>167000</v>
      </c>
    </row>
    <row r="89" spans="1:3" x14ac:dyDescent="0.25">
      <c r="A89" s="2" t="s">
        <v>83</v>
      </c>
      <c r="B89" s="6">
        <v>424000</v>
      </c>
      <c r="C89" s="6">
        <v>424000</v>
      </c>
    </row>
    <row r="90" spans="1:3" x14ac:dyDescent="0.25">
      <c r="A90" s="2" t="s">
        <v>30</v>
      </c>
      <c r="B90" s="6">
        <v>324000</v>
      </c>
      <c r="C90" s="6">
        <v>300000</v>
      </c>
    </row>
    <row r="91" spans="1:3" x14ac:dyDescent="0.25">
      <c r="A91" s="2" t="s">
        <v>70</v>
      </c>
      <c r="B91" s="6">
        <v>0</v>
      </c>
      <c r="C91" s="6">
        <v>543810</v>
      </c>
    </row>
    <row r="92" spans="1:3" x14ac:dyDescent="0.25">
      <c r="A92" s="3" t="s">
        <v>19</v>
      </c>
      <c r="B92" s="9">
        <f>SUM(B87:B91)</f>
        <v>1591825</v>
      </c>
      <c r="C92" s="9">
        <f>SUM(C87:C91)</f>
        <v>2161000.4500000002</v>
      </c>
    </row>
    <row r="93" spans="1:3" x14ac:dyDescent="0.25">
      <c r="A93" s="3"/>
      <c r="B93" s="9"/>
      <c r="C93" s="9"/>
    </row>
    <row r="94" spans="1:3" x14ac:dyDescent="0.25">
      <c r="A94" s="3"/>
      <c r="B94" s="9"/>
      <c r="C94" s="9"/>
    </row>
    <row r="95" spans="1:3" x14ac:dyDescent="0.25">
      <c r="A95" s="4"/>
    </row>
    <row r="96" spans="1:3" x14ac:dyDescent="0.25">
      <c r="A96" s="1" t="s">
        <v>26</v>
      </c>
    </row>
    <row r="97" spans="1:3" x14ac:dyDescent="0.25">
      <c r="A97" s="2" t="s">
        <v>17</v>
      </c>
      <c r="B97" s="6">
        <v>415830</v>
      </c>
      <c r="C97" s="6">
        <v>388812.03</v>
      </c>
    </row>
    <row r="98" spans="1:3" x14ac:dyDescent="0.25">
      <c r="A98" s="2" t="s">
        <v>18</v>
      </c>
      <c r="B98" s="6">
        <v>54300</v>
      </c>
      <c r="C98" s="6">
        <v>54500</v>
      </c>
    </row>
    <row r="99" spans="1:3" x14ac:dyDescent="0.25">
      <c r="A99" s="2" t="s">
        <v>30</v>
      </c>
      <c r="B99" s="6">
        <v>95000</v>
      </c>
      <c r="C99" s="6">
        <v>50000</v>
      </c>
    </row>
    <row r="100" spans="1:3" x14ac:dyDescent="0.25">
      <c r="A100" s="3" t="s">
        <v>19</v>
      </c>
      <c r="B100" s="9">
        <f>SUM(B97:B99)</f>
        <v>565130</v>
      </c>
      <c r="C100" s="9">
        <f>SUM(C97:C99)</f>
        <v>493312.03</v>
      </c>
    </row>
    <row r="101" spans="1:3" x14ac:dyDescent="0.25">
      <c r="A101" s="1"/>
    </row>
    <row r="102" spans="1:3" x14ac:dyDescent="0.25">
      <c r="A102" s="1" t="s">
        <v>27</v>
      </c>
    </row>
    <row r="103" spans="1:3" x14ac:dyDescent="0.25">
      <c r="A103" s="2" t="s">
        <v>17</v>
      </c>
      <c r="B103" s="6">
        <v>744791</v>
      </c>
      <c r="C103" s="6">
        <v>751912.68</v>
      </c>
    </row>
    <row r="104" spans="1:3" x14ac:dyDescent="0.25">
      <c r="A104" s="2" t="s">
        <v>18</v>
      </c>
      <c r="B104" s="6">
        <v>507000</v>
      </c>
      <c r="C104" s="6">
        <v>507000</v>
      </c>
    </row>
    <row r="105" spans="1:3" x14ac:dyDescent="0.25">
      <c r="A105" s="2" t="s">
        <v>30</v>
      </c>
      <c r="B105" s="6">
        <v>12000</v>
      </c>
      <c r="C105" s="6">
        <v>12000</v>
      </c>
    </row>
    <row r="106" spans="1:3" x14ac:dyDescent="0.25">
      <c r="A106" s="3" t="s">
        <v>19</v>
      </c>
      <c r="B106" s="9">
        <f>SUM(B103:B105)</f>
        <v>1263791</v>
      </c>
      <c r="C106" s="9">
        <f>SUM(C103:C105)</f>
        <v>1270912.6800000002</v>
      </c>
    </row>
    <row r="107" spans="1:3" x14ac:dyDescent="0.25">
      <c r="A107" s="3"/>
    </row>
    <row r="108" spans="1:3" x14ac:dyDescent="0.25">
      <c r="A108" s="1" t="s">
        <v>28</v>
      </c>
    </row>
    <row r="109" spans="1:3" x14ac:dyDescent="0.25">
      <c r="A109" s="2" t="s">
        <v>17</v>
      </c>
      <c r="B109" s="6">
        <v>40322</v>
      </c>
      <c r="C109" s="6">
        <v>40322</v>
      </c>
    </row>
    <row r="110" spans="1:3" x14ac:dyDescent="0.25">
      <c r="A110" s="2" t="s">
        <v>18</v>
      </c>
      <c r="B110" s="6">
        <v>8710</v>
      </c>
      <c r="C110" s="6">
        <v>5910</v>
      </c>
    </row>
    <row r="111" spans="1:3" x14ac:dyDescent="0.25">
      <c r="A111" s="2" t="s">
        <v>30</v>
      </c>
      <c r="B111" s="14">
        <v>0</v>
      </c>
      <c r="C111" s="14">
        <v>0</v>
      </c>
    </row>
    <row r="112" spans="1:3" x14ac:dyDescent="0.25">
      <c r="A112" s="3" t="s">
        <v>19</v>
      </c>
      <c r="B112" s="9">
        <f>SUM(B109:B111)</f>
        <v>49032</v>
      </c>
      <c r="C112" s="9">
        <f>SUM(C109:C111)</f>
        <v>46232</v>
      </c>
    </row>
    <row r="113" spans="1:3" x14ac:dyDescent="0.25">
      <c r="A113" s="3"/>
    </row>
    <row r="114" spans="1:3" x14ac:dyDescent="0.25">
      <c r="A114" s="1" t="s">
        <v>29</v>
      </c>
    </row>
    <row r="115" spans="1:3" x14ac:dyDescent="0.25">
      <c r="A115" s="2" t="s">
        <v>18</v>
      </c>
      <c r="B115" s="6">
        <v>128000</v>
      </c>
      <c r="C115" s="6">
        <v>135000</v>
      </c>
    </row>
    <row r="116" spans="1:3" x14ac:dyDescent="0.25">
      <c r="A116" s="2" t="s">
        <v>30</v>
      </c>
      <c r="B116" s="6">
        <v>3140540</v>
      </c>
      <c r="C116" s="6">
        <v>3620600</v>
      </c>
    </row>
    <row r="117" spans="1:3" x14ac:dyDescent="0.25">
      <c r="A117" s="2" t="s">
        <v>31</v>
      </c>
      <c r="B117" s="6">
        <v>2469000</v>
      </c>
      <c r="C117" s="6">
        <v>2834280</v>
      </c>
    </row>
    <row r="118" spans="1:3" x14ac:dyDescent="0.25">
      <c r="A118" s="2" t="s">
        <v>71</v>
      </c>
      <c r="B118" s="6">
        <v>233260</v>
      </c>
      <c r="C118" s="6">
        <v>300000</v>
      </c>
    </row>
    <row r="119" spans="1:3" x14ac:dyDescent="0.25">
      <c r="A119" s="2" t="s">
        <v>32</v>
      </c>
      <c r="B119" s="6">
        <v>0</v>
      </c>
      <c r="C119" s="6">
        <v>0</v>
      </c>
    </row>
    <row r="120" spans="1:3" x14ac:dyDescent="0.25">
      <c r="A120" s="2" t="s">
        <v>56</v>
      </c>
      <c r="B120" s="6">
        <v>0</v>
      </c>
      <c r="C120" s="6">
        <v>0</v>
      </c>
    </row>
    <row r="121" spans="1:3" x14ac:dyDescent="0.25">
      <c r="A121" s="2" t="s">
        <v>84</v>
      </c>
      <c r="B121" s="6">
        <v>3200000</v>
      </c>
      <c r="C121" s="6">
        <v>2000000</v>
      </c>
    </row>
    <row r="122" spans="1:3" x14ac:dyDescent="0.25">
      <c r="A122" s="3" t="s">
        <v>19</v>
      </c>
      <c r="B122" s="9">
        <f>SUM(B115:B121)</f>
        <v>9170800</v>
      </c>
      <c r="C122" s="9">
        <f>SUM(C115:C121)</f>
        <v>8889880</v>
      </c>
    </row>
    <row r="123" spans="1:3" x14ac:dyDescent="0.25">
      <c r="A123" s="1"/>
    </row>
    <row r="124" spans="1:3" x14ac:dyDescent="0.25">
      <c r="A124" s="5" t="s">
        <v>14</v>
      </c>
      <c r="B124" s="9">
        <f>SUM(B23)</f>
        <v>30894812</v>
      </c>
      <c r="C124" s="9">
        <f>SUM(C23)</f>
        <v>32101834.620000001</v>
      </c>
    </row>
    <row r="125" spans="1:3" x14ac:dyDescent="0.25">
      <c r="A125" s="5" t="s">
        <v>72</v>
      </c>
      <c r="B125" s="9">
        <f>SUM(B30+B36+B42+B49+B56+B62+B70+B77+B84+B92+B100+B106+B112+B122)</f>
        <v>30894812</v>
      </c>
      <c r="C125" s="9">
        <f>SUM(C30+C36+C42+C49+C56+C62+C70+C77+C84+C92+C100+C106+C112+C122)</f>
        <v>32101834.620000001</v>
      </c>
    </row>
    <row r="126" spans="1:3" x14ac:dyDescent="0.25">
      <c r="A126" s="5"/>
      <c r="B126" s="16">
        <f>SUM(B124-B125)</f>
        <v>0</v>
      </c>
      <c r="C126" s="16">
        <f>SUM(C124-C125)</f>
        <v>0</v>
      </c>
    </row>
    <row r="127" spans="1:3" x14ac:dyDescent="0.25">
      <c r="A127" s="5"/>
      <c r="B127" s="16"/>
      <c r="C127" s="16"/>
    </row>
    <row r="128" spans="1:3" x14ac:dyDescent="0.25">
      <c r="A128" s="5"/>
      <c r="B128" s="16"/>
      <c r="C128" s="16"/>
    </row>
    <row r="129" spans="1:3" x14ac:dyDescent="0.25">
      <c r="A129" s="1" t="s">
        <v>33</v>
      </c>
    </row>
    <row r="130" spans="1:3" x14ac:dyDescent="0.25">
      <c r="A130" s="1" t="s">
        <v>1</v>
      </c>
    </row>
    <row r="131" spans="1:3" x14ac:dyDescent="0.25">
      <c r="A131" t="s">
        <v>34</v>
      </c>
      <c r="B131" s="11">
        <v>231400</v>
      </c>
      <c r="C131" s="11">
        <v>295253</v>
      </c>
    </row>
    <row r="132" spans="1:3" x14ac:dyDescent="0.25">
      <c r="A132" s="3" t="s">
        <v>19</v>
      </c>
      <c r="B132" s="9">
        <f>SUM(B131)</f>
        <v>231400</v>
      </c>
      <c r="C132" s="9">
        <f>SUM(C131)</f>
        <v>295253</v>
      </c>
    </row>
    <row r="133" spans="1:3" x14ac:dyDescent="0.25">
      <c r="B133" s="11"/>
      <c r="C133" s="11"/>
    </row>
    <row r="134" spans="1:3" x14ac:dyDescent="0.25">
      <c r="A134" s="1" t="s">
        <v>35</v>
      </c>
      <c r="B134" s="11"/>
      <c r="C134" s="11"/>
    </row>
    <row r="135" spans="1:3" x14ac:dyDescent="0.25">
      <c r="A135" s="2" t="s">
        <v>17</v>
      </c>
      <c r="B135" s="6">
        <v>40942</v>
      </c>
      <c r="C135" s="6">
        <v>55253</v>
      </c>
    </row>
    <row r="136" spans="1:3" x14ac:dyDescent="0.25">
      <c r="A136" s="2" t="s">
        <v>62</v>
      </c>
      <c r="B136" s="11">
        <v>144458</v>
      </c>
      <c r="C136" s="11">
        <v>200000</v>
      </c>
    </row>
    <row r="137" spans="1:3" x14ac:dyDescent="0.25">
      <c r="A137" t="s">
        <v>36</v>
      </c>
      <c r="B137" s="11">
        <v>46000</v>
      </c>
      <c r="C137" s="11">
        <v>40000</v>
      </c>
    </row>
    <row r="138" spans="1:3" x14ac:dyDescent="0.25">
      <c r="A138" s="4" t="s">
        <v>19</v>
      </c>
      <c r="B138" s="9">
        <f>SUM(B135:B137)</f>
        <v>231400</v>
      </c>
      <c r="C138" s="9">
        <f>SUM(C135:C137)</f>
        <v>295253</v>
      </c>
    </row>
    <row r="139" spans="1:3" x14ac:dyDescent="0.25">
      <c r="A139" s="4"/>
      <c r="B139" s="9"/>
      <c r="C139" s="9"/>
    </row>
    <row r="140" spans="1:3" x14ac:dyDescent="0.25">
      <c r="A140" s="4"/>
      <c r="B140" s="9"/>
      <c r="C140" s="9"/>
    </row>
    <row r="141" spans="1:3" x14ac:dyDescent="0.25">
      <c r="A141" s="4"/>
      <c r="B141" s="9"/>
      <c r="C141" s="9"/>
    </row>
    <row r="142" spans="1:3" x14ac:dyDescent="0.25">
      <c r="A142" s="4"/>
      <c r="B142" s="11"/>
      <c r="C142" s="11"/>
    </row>
    <row r="143" spans="1:3" x14ac:dyDescent="0.25">
      <c r="A143" s="1" t="s">
        <v>61</v>
      </c>
      <c r="B143" s="9"/>
      <c r="C143" s="9"/>
    </row>
    <row r="144" spans="1:3" x14ac:dyDescent="0.25">
      <c r="A144" s="1" t="s">
        <v>1</v>
      </c>
    </row>
    <row r="145" spans="1:3" x14ac:dyDescent="0.25">
      <c r="A145" t="s">
        <v>37</v>
      </c>
      <c r="B145" s="11">
        <v>355000</v>
      </c>
      <c r="C145" s="11">
        <v>400000</v>
      </c>
    </row>
    <row r="146" spans="1:3" x14ac:dyDescent="0.25">
      <c r="A146" t="s">
        <v>38</v>
      </c>
      <c r="B146" s="11">
        <v>0</v>
      </c>
      <c r="C146" s="11">
        <v>25000</v>
      </c>
    </row>
    <row r="147" spans="1:3" x14ac:dyDescent="0.25">
      <c r="A147" t="s">
        <v>39</v>
      </c>
      <c r="B147" s="11">
        <v>0</v>
      </c>
      <c r="C147" s="11">
        <v>0</v>
      </c>
    </row>
    <row r="148" spans="1:3" x14ac:dyDescent="0.25">
      <c r="A148" s="3" t="s">
        <v>19</v>
      </c>
      <c r="B148" s="9">
        <f>SUM(B145:B147)</f>
        <v>355000</v>
      </c>
      <c r="C148" s="9">
        <f>SUM(C145:C147)</f>
        <v>425000</v>
      </c>
    </row>
    <row r="150" spans="1:3" x14ac:dyDescent="0.25">
      <c r="A150" s="1" t="s">
        <v>35</v>
      </c>
    </row>
    <row r="151" spans="1:3" x14ac:dyDescent="0.25">
      <c r="A151" t="s">
        <v>36</v>
      </c>
      <c r="B151" s="11">
        <v>355000</v>
      </c>
      <c r="C151" s="11">
        <v>425000</v>
      </c>
    </row>
    <row r="152" spans="1:3" x14ac:dyDescent="0.25">
      <c r="A152" s="3" t="s">
        <v>19</v>
      </c>
      <c r="B152" s="9">
        <f>SUM(B151)</f>
        <v>355000</v>
      </c>
      <c r="C152" s="9">
        <f>SUM(C151)</f>
        <v>425000</v>
      </c>
    </row>
    <row r="153" spans="1:3" x14ac:dyDescent="0.25">
      <c r="A153" s="3"/>
      <c r="B153" s="9"/>
      <c r="C153" s="9"/>
    </row>
    <row r="154" spans="1:3" x14ac:dyDescent="0.25">
      <c r="A154" s="1" t="s">
        <v>40</v>
      </c>
    </row>
    <row r="155" spans="1:3" x14ac:dyDescent="0.25">
      <c r="A155" s="1" t="s">
        <v>1</v>
      </c>
    </row>
    <row r="156" spans="1:3" x14ac:dyDescent="0.25">
      <c r="A156" t="s">
        <v>34</v>
      </c>
      <c r="B156" s="6">
        <v>1645062</v>
      </c>
      <c r="C156" s="6">
        <v>1919142</v>
      </c>
    </row>
    <row r="157" spans="1:3" x14ac:dyDescent="0.25">
      <c r="A157" t="s">
        <v>57</v>
      </c>
      <c r="B157" s="6">
        <v>0</v>
      </c>
      <c r="C157" s="6">
        <v>0</v>
      </c>
    </row>
    <row r="158" spans="1:3" x14ac:dyDescent="0.25">
      <c r="A158" t="s">
        <v>39</v>
      </c>
      <c r="B158" s="6">
        <v>0</v>
      </c>
      <c r="C158" s="6">
        <v>0</v>
      </c>
    </row>
    <row r="159" spans="1:3" x14ac:dyDescent="0.25">
      <c r="A159" t="s">
        <v>41</v>
      </c>
      <c r="B159" s="6">
        <v>0</v>
      </c>
      <c r="C159" s="6">
        <v>0</v>
      </c>
    </row>
    <row r="160" spans="1:3" x14ac:dyDescent="0.25">
      <c r="A160" s="3" t="s">
        <v>19</v>
      </c>
      <c r="B160" s="9">
        <f>SUM(B156:B159)</f>
        <v>1645062</v>
      </c>
      <c r="C160" s="9">
        <f>SUM(C156:C159)</f>
        <v>1919142</v>
      </c>
    </row>
    <row r="161" spans="1:3" x14ac:dyDescent="0.25">
      <c r="B161" s="11"/>
      <c r="C161" s="11"/>
    </row>
    <row r="162" spans="1:3" x14ac:dyDescent="0.25">
      <c r="A162" s="1" t="s">
        <v>35</v>
      </c>
      <c r="B162" s="11"/>
      <c r="C162" s="11"/>
    </row>
    <row r="163" spans="1:3" x14ac:dyDescent="0.25">
      <c r="B163" s="11"/>
      <c r="C163" s="11"/>
    </row>
    <row r="164" spans="1:3" x14ac:dyDescent="0.25">
      <c r="A164" t="s">
        <v>58</v>
      </c>
      <c r="B164" s="11">
        <v>342638</v>
      </c>
      <c r="C164" s="11">
        <v>346000</v>
      </c>
    </row>
    <row r="165" spans="1:3" x14ac:dyDescent="0.25">
      <c r="A165" t="s">
        <v>63</v>
      </c>
      <c r="B165" s="12">
        <v>693000</v>
      </c>
      <c r="C165" s="12">
        <v>698000</v>
      </c>
    </row>
    <row r="166" spans="1:3" x14ac:dyDescent="0.25">
      <c r="A166" t="s">
        <v>88</v>
      </c>
      <c r="B166" s="6">
        <v>243224</v>
      </c>
      <c r="C166" s="6">
        <v>250000</v>
      </c>
    </row>
    <row r="167" spans="1:3" x14ac:dyDescent="0.25">
      <c r="A167" t="s">
        <v>86</v>
      </c>
      <c r="B167" s="6">
        <v>351200</v>
      </c>
      <c r="C167" s="6">
        <v>590000</v>
      </c>
    </row>
    <row r="168" spans="1:3" x14ac:dyDescent="0.25">
      <c r="A168" t="s">
        <v>85</v>
      </c>
      <c r="B168" s="6">
        <v>0</v>
      </c>
      <c r="C168" s="6">
        <v>20142</v>
      </c>
    </row>
    <row r="169" spans="1:3" x14ac:dyDescent="0.25">
      <c r="A169" t="s">
        <v>42</v>
      </c>
      <c r="B169" s="6">
        <v>15000</v>
      </c>
      <c r="C169" s="6">
        <v>15000</v>
      </c>
    </row>
    <row r="170" spans="1:3" x14ac:dyDescent="0.25">
      <c r="A170" t="s">
        <v>59</v>
      </c>
      <c r="B170" s="6">
        <v>0</v>
      </c>
      <c r="C170" s="6">
        <v>0</v>
      </c>
    </row>
    <row r="171" spans="1:3" x14ac:dyDescent="0.25">
      <c r="A171" s="3" t="s">
        <v>19</v>
      </c>
      <c r="B171" s="9">
        <f>SUM(B164:B170)</f>
        <v>1645062</v>
      </c>
      <c r="C171" s="9">
        <f>SUM(C164:C170)</f>
        <v>1919142</v>
      </c>
    </row>
    <row r="172" spans="1:3" x14ac:dyDescent="0.25">
      <c r="A172" s="3"/>
    </row>
    <row r="174" spans="1:3" x14ac:dyDescent="0.25">
      <c r="A174" s="1" t="s">
        <v>43</v>
      </c>
    </row>
    <row r="175" spans="1:3" x14ac:dyDescent="0.25">
      <c r="A175" s="1" t="s">
        <v>1</v>
      </c>
    </row>
    <row r="176" spans="1:3" x14ac:dyDescent="0.25">
      <c r="A176" t="s">
        <v>44</v>
      </c>
      <c r="B176" s="6">
        <v>260000</v>
      </c>
      <c r="C176" s="6">
        <v>200000</v>
      </c>
    </row>
    <row r="177" spans="1:3" x14ac:dyDescent="0.25">
      <c r="A177" t="s">
        <v>45</v>
      </c>
      <c r="B177" s="6">
        <v>2715000</v>
      </c>
      <c r="C177" s="6">
        <v>2680262.2599999998</v>
      </c>
    </row>
    <row r="178" spans="1:3" x14ac:dyDescent="0.25">
      <c r="A178" t="s">
        <v>46</v>
      </c>
      <c r="B178" s="6">
        <v>3189737</v>
      </c>
      <c r="C178" s="6">
        <v>3000000</v>
      </c>
    </row>
    <row r="179" spans="1:3" x14ac:dyDescent="0.25">
      <c r="A179" t="s">
        <v>76</v>
      </c>
      <c r="B179" s="6">
        <v>2923000</v>
      </c>
      <c r="C179" s="6">
        <v>2000000</v>
      </c>
    </row>
    <row r="180" spans="1:3" x14ac:dyDescent="0.25">
      <c r="A180" t="s">
        <v>47</v>
      </c>
      <c r="B180" s="6">
        <v>2000</v>
      </c>
      <c r="C180" s="6">
        <v>2000</v>
      </c>
    </row>
    <row r="181" spans="1:3" x14ac:dyDescent="0.25">
      <c r="A181" t="s">
        <v>48</v>
      </c>
      <c r="B181" s="6">
        <v>8000</v>
      </c>
      <c r="C181" s="6">
        <v>8000</v>
      </c>
    </row>
    <row r="182" spans="1:3" x14ac:dyDescent="0.25">
      <c r="A182" t="s">
        <v>60</v>
      </c>
      <c r="B182" s="6">
        <v>0</v>
      </c>
      <c r="C182" s="6">
        <v>0</v>
      </c>
    </row>
    <row r="183" spans="1:3" x14ac:dyDescent="0.25">
      <c r="A183" t="s">
        <v>49</v>
      </c>
      <c r="B183" s="6">
        <v>7000</v>
      </c>
      <c r="C183" s="6">
        <v>8000</v>
      </c>
    </row>
    <row r="184" spans="1:3" x14ac:dyDescent="0.25">
      <c r="A184" t="s">
        <v>50</v>
      </c>
      <c r="B184" s="6">
        <v>1000</v>
      </c>
      <c r="C184" s="6">
        <v>2000</v>
      </c>
    </row>
    <row r="185" spans="1:3" x14ac:dyDescent="0.25">
      <c r="A185" t="s">
        <v>51</v>
      </c>
      <c r="B185" s="6">
        <v>20000</v>
      </c>
      <c r="C185" s="6">
        <v>20000</v>
      </c>
    </row>
    <row r="186" spans="1:3" x14ac:dyDescent="0.25">
      <c r="A186" t="s">
        <v>64</v>
      </c>
      <c r="B186" s="6">
        <v>0</v>
      </c>
      <c r="C186" s="6">
        <v>15000</v>
      </c>
    </row>
    <row r="187" spans="1:3" x14ac:dyDescent="0.25">
      <c r="A187" t="s">
        <v>65</v>
      </c>
      <c r="B187" s="6">
        <v>900</v>
      </c>
      <c r="C187" s="6">
        <v>0</v>
      </c>
    </row>
    <row r="188" spans="1:3" x14ac:dyDescent="0.25">
      <c r="A188" s="3" t="s">
        <v>19</v>
      </c>
      <c r="B188" s="9">
        <f>SUM(B176:B187)</f>
        <v>9126637</v>
      </c>
      <c r="C188" s="9">
        <f>SUM(C176:C187)</f>
        <v>7935262.2599999998</v>
      </c>
    </row>
    <row r="189" spans="1:3" x14ac:dyDescent="0.25">
      <c r="A189" s="3"/>
      <c r="B189" s="9"/>
      <c r="C189" s="9"/>
    </row>
    <row r="190" spans="1:3" x14ac:dyDescent="0.25">
      <c r="A190" s="1" t="s">
        <v>35</v>
      </c>
    </row>
    <row r="191" spans="1:3" x14ac:dyDescent="0.25">
      <c r="A191" s="2" t="s">
        <v>52</v>
      </c>
      <c r="B191" s="6">
        <v>1492900</v>
      </c>
      <c r="C191" s="6">
        <v>1141904.26</v>
      </c>
    </row>
    <row r="192" spans="1:3" x14ac:dyDescent="0.25">
      <c r="A192" s="2" t="s">
        <v>18</v>
      </c>
      <c r="B192" s="6">
        <v>399500</v>
      </c>
      <c r="C192" s="6">
        <v>424500</v>
      </c>
    </row>
    <row r="193" spans="1:3" x14ac:dyDescent="0.25">
      <c r="A193" s="2" t="s">
        <v>30</v>
      </c>
      <c r="B193" s="6">
        <v>1045237</v>
      </c>
      <c r="C193" s="6">
        <v>339858</v>
      </c>
    </row>
    <row r="194" spans="1:3" x14ac:dyDescent="0.25">
      <c r="A194" s="2" t="s">
        <v>53</v>
      </c>
      <c r="B194" s="6">
        <v>316000</v>
      </c>
      <c r="C194" s="6">
        <v>319000</v>
      </c>
    </row>
    <row r="195" spans="1:3" x14ac:dyDescent="0.25">
      <c r="A195" s="2" t="s">
        <v>31</v>
      </c>
      <c r="B195" s="6">
        <v>4692000</v>
      </c>
      <c r="C195" s="6">
        <v>3750000</v>
      </c>
    </row>
    <row r="196" spans="1:3" x14ac:dyDescent="0.25">
      <c r="A196" s="2" t="s">
        <v>67</v>
      </c>
      <c r="B196" s="6">
        <v>60000</v>
      </c>
      <c r="C196" s="6">
        <v>60000</v>
      </c>
    </row>
    <row r="197" spans="1:3" x14ac:dyDescent="0.25">
      <c r="A197" s="2" t="s">
        <v>40</v>
      </c>
      <c r="B197" s="6">
        <v>1121000</v>
      </c>
      <c r="C197" s="6">
        <v>1900000</v>
      </c>
    </row>
    <row r="198" spans="1:3" x14ac:dyDescent="0.25">
      <c r="A198" s="2" t="s">
        <v>54</v>
      </c>
      <c r="B198" s="12">
        <v>0</v>
      </c>
      <c r="C198" s="12">
        <v>0</v>
      </c>
    </row>
    <row r="199" spans="1:3" x14ac:dyDescent="0.25">
      <c r="A199" s="2" t="s">
        <v>55</v>
      </c>
      <c r="B199" s="12">
        <v>0</v>
      </c>
      <c r="C199" s="12">
        <v>0</v>
      </c>
    </row>
    <row r="200" spans="1:3" x14ac:dyDescent="0.25">
      <c r="A200" s="3" t="s">
        <v>19</v>
      </c>
      <c r="B200" s="9">
        <f>SUM(B191:B199)</f>
        <v>9126637</v>
      </c>
      <c r="C200" s="9">
        <f>SUM(C191:C199)</f>
        <v>7935262.2599999998</v>
      </c>
    </row>
    <row r="201" spans="1:3" x14ac:dyDescent="0.25">
      <c r="A201" s="2"/>
    </row>
    <row r="202" spans="1:3" x14ac:dyDescent="0.25">
      <c r="A202" s="5" t="s">
        <v>73</v>
      </c>
      <c r="B202" s="9">
        <f>SUM(B124+B132+B148+B160+B188)</f>
        <v>42252911</v>
      </c>
      <c r="C202" s="9">
        <f>SUM(C124+C132+C148+C160+C188)</f>
        <v>42676491.880000003</v>
      </c>
    </row>
    <row r="203" spans="1:3" x14ac:dyDescent="0.25">
      <c r="A203" s="5" t="s">
        <v>74</v>
      </c>
      <c r="B203" s="9">
        <f>SUM(B125+B138+B152+B171+B200)</f>
        <v>42252911</v>
      </c>
      <c r="C203" s="9">
        <f>SUM(C125+C138+C152+C171+C200)</f>
        <v>42676491.880000003</v>
      </c>
    </row>
    <row r="204" spans="1:3" x14ac:dyDescent="0.25">
      <c r="B204" s="16">
        <f>SUM(B202-B203)</f>
        <v>0</v>
      </c>
      <c r="C204" s="16">
        <f>SUM(C202-C203)</f>
        <v>0</v>
      </c>
    </row>
  </sheetData>
  <mergeCells count="1">
    <mergeCell ref="A1:C1"/>
  </mergeCells>
  <printOptions horizontalCentered="1" gridLines="1"/>
  <pageMargins left="0.5" right="0.5" top="0.5" bottom="0.5" header="0.3" footer="0.3"/>
  <pageSetup fitToHeight="5" orientation="portrait" useFirstPageNumber="1" r:id="rId1"/>
</worksheet>
</file>

<file path=docMetadata/LabelInfo.xml><?xml version="1.0" encoding="utf-8"?>
<clbl:labelList xmlns:clbl="http://schemas.microsoft.com/office/2020/mipLabelMetadata">
  <clbl:label id="{815b2a46-280a-45e8-af7a-2d7d76767a7c}" enabled="1" method="Standard" siteId="{f7dfef6d-50d9-440e-a00f-ef4b73275cc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FYE 2018 Summary Budget</vt:lpstr>
      <vt:lpstr>'FYE 2018 Summary Budget'!Print_Area</vt:lpstr>
      <vt:lpstr>'FYE 2018 Summary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2025-09-02T22:14:03Z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5b2a46-280a-45e8-af7a-2d7d76767a7c_Enabled">
    <vt:lpwstr>true</vt:lpwstr>
  </property>
  <property fmtid="{D5CDD505-2E9C-101B-9397-08002B2CF9AE}" pid="3" name="MSIP_Label_815b2a46-280a-45e8-af7a-2d7d76767a7c_SetDate">
    <vt:lpwstr>2023-08-15T19:50:20Z</vt:lpwstr>
  </property>
  <property fmtid="{D5CDD505-2E9C-101B-9397-08002B2CF9AE}" pid="4" name="MSIP_Label_815b2a46-280a-45e8-af7a-2d7d76767a7c_Method">
    <vt:lpwstr>Standard</vt:lpwstr>
  </property>
  <property fmtid="{D5CDD505-2E9C-101B-9397-08002B2CF9AE}" pid="5" name="MSIP_Label_815b2a46-280a-45e8-af7a-2d7d76767a7c_Name">
    <vt:lpwstr>defa4170-0d19-0005-0004-bc88714345d2</vt:lpwstr>
  </property>
  <property fmtid="{D5CDD505-2E9C-101B-9397-08002B2CF9AE}" pid="6" name="MSIP_Label_815b2a46-280a-45e8-af7a-2d7d76767a7c_SiteId">
    <vt:lpwstr>f7dfef6d-50d9-440e-a00f-ef4b73275cc5</vt:lpwstr>
  </property>
  <property fmtid="{D5CDD505-2E9C-101B-9397-08002B2CF9AE}" pid="7" name="MSIP_Label_815b2a46-280a-45e8-af7a-2d7d76767a7c_ActionId">
    <vt:lpwstr>7716d29e-3a18-43f9-8ff6-8e224733c7a5</vt:lpwstr>
  </property>
  <property fmtid="{D5CDD505-2E9C-101B-9397-08002B2CF9AE}" pid="8" name="MSIP_Label_815b2a46-280a-45e8-af7a-2d7d76767a7c_ContentBits">
    <vt:lpwstr>0</vt:lpwstr>
  </property>
</Properties>
</file>