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FEA3A4A-A770-44EA-83F4-9F8332175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all Summary" sheetId="1" r:id="rId1"/>
    <sheet name="Referendum Recommend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8" i="3"/>
  <c r="C7" i="3"/>
  <c r="F93" i="1" l="1"/>
  <c r="I63" i="1"/>
  <c r="I59" i="1"/>
  <c r="I60" i="1"/>
  <c r="I61" i="1"/>
  <c r="I62" i="1"/>
  <c r="I58" i="1"/>
  <c r="I83" i="1" l="1"/>
  <c r="I82" i="1"/>
  <c r="I84" i="1"/>
  <c r="G93" i="1" l="1"/>
  <c r="D93" i="1"/>
  <c r="I47" i="1"/>
  <c r="I48" i="1"/>
  <c r="I49" i="1"/>
  <c r="I50" i="1"/>
  <c r="I51" i="1"/>
  <c r="I52" i="1"/>
  <c r="I53" i="1"/>
  <c r="I54" i="1"/>
  <c r="I55" i="1"/>
  <c r="I46" i="1"/>
  <c r="H93" i="1"/>
  <c r="H100" i="1"/>
  <c r="I7" i="1"/>
  <c r="I99" i="1"/>
  <c r="I90" i="1"/>
  <c r="I89" i="1"/>
  <c r="I88" i="1"/>
  <c r="I87" i="1"/>
  <c r="I86" i="1"/>
  <c r="I85" i="1"/>
  <c r="I81" i="1"/>
  <c r="C11" i="3" s="1"/>
  <c r="I80" i="1"/>
  <c r="I77" i="1"/>
  <c r="I76" i="1"/>
  <c r="I75" i="1"/>
  <c r="I74" i="1"/>
  <c r="I73" i="1"/>
  <c r="I72" i="1"/>
  <c r="I71" i="1"/>
  <c r="I68" i="1"/>
  <c r="I67" i="1"/>
  <c r="I66" i="1"/>
  <c r="C9" i="3" s="1"/>
  <c r="I65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8" i="1"/>
  <c r="I17" i="1"/>
  <c r="I13" i="1"/>
  <c r="I12" i="1"/>
  <c r="I11" i="1"/>
  <c r="C6" i="3" s="1"/>
  <c r="E14" i="1"/>
  <c r="I14" i="1" s="1"/>
  <c r="I5" i="1"/>
  <c r="I6" i="1"/>
  <c r="I8" i="1"/>
  <c r="I4" i="1"/>
  <c r="C13" i="3" l="1"/>
  <c r="E98" i="1"/>
  <c r="I56" i="1"/>
  <c r="D98" i="1" l="1"/>
  <c r="I78" i="1" l="1"/>
  <c r="C97" i="1"/>
  <c r="I97" i="1" s="1"/>
  <c r="E100" i="1"/>
  <c r="F100" i="1"/>
  <c r="G100" i="1"/>
  <c r="D100" i="1" l="1"/>
  <c r="C93" i="1" l="1"/>
  <c r="C98" i="1"/>
  <c r="I98" i="1" s="1"/>
  <c r="C100" i="1" l="1"/>
  <c r="I100" i="1" s="1"/>
  <c r="I69" i="1" l="1"/>
  <c r="E93" i="1"/>
  <c r="I93" i="1" s="1"/>
  <c r="I91" i="1" l="1"/>
  <c r="I25" i="1" l="1"/>
  <c r="I15" i="1"/>
  <c r="I9" i="1"/>
  <c r="I43" i="1" l="1"/>
</calcChain>
</file>

<file path=xl/sharedStrings.xml><?xml version="1.0" encoding="utf-8"?>
<sst xmlns="http://schemas.openxmlformats.org/spreadsheetml/2006/main" count="129" uniqueCount="110">
  <si>
    <t>Department</t>
  </si>
  <si>
    <t>Item</t>
  </si>
  <si>
    <t>Annual request to preserve, maintain &amp; access the permanent records of the City of Derby</t>
  </si>
  <si>
    <t>Board of Education</t>
  </si>
  <si>
    <t>TOTALS</t>
  </si>
  <si>
    <t>Public Works</t>
  </si>
  <si>
    <t>Police</t>
  </si>
  <si>
    <t>TOTAL</t>
  </si>
  <si>
    <t>2023-2024</t>
  </si>
  <si>
    <t>2024-2025</t>
  </si>
  <si>
    <t>2025-2026</t>
  </si>
  <si>
    <t>2026-2027</t>
  </si>
  <si>
    <t>2027-2028</t>
  </si>
  <si>
    <t>Tree Removal</t>
  </si>
  <si>
    <t>Chiller</t>
  </si>
  <si>
    <t>Badge System</t>
  </si>
  <si>
    <t>Window Film</t>
  </si>
  <si>
    <t>Security Fencing - Irving</t>
  </si>
  <si>
    <t>Security Fencing - Bradley</t>
  </si>
  <si>
    <t>Security Fencing - DHS/DMS</t>
  </si>
  <si>
    <t>Paving - Bradley Back Parking Lot</t>
  </si>
  <si>
    <t>Irving Landscape</t>
  </si>
  <si>
    <t>DHS/DMS Landscaping</t>
  </si>
  <si>
    <t>Maintenance Van</t>
  </si>
  <si>
    <t>HVAC Building Ventilation - Bradley</t>
  </si>
  <si>
    <t>HVAC Building Ventilation - DHS</t>
  </si>
  <si>
    <t>Subtotal BOE</t>
  </si>
  <si>
    <t>Paving - DHS Back Parking Lot</t>
  </si>
  <si>
    <t>Plumbing</t>
  </si>
  <si>
    <t xml:space="preserve">Police Vehicles </t>
  </si>
  <si>
    <t>Recall Recorder Replacement</t>
  </si>
  <si>
    <t>eSignature Software</t>
  </si>
  <si>
    <t>CAD/RMS Upgrade</t>
  </si>
  <si>
    <t>Exchange Server Software Upgrade</t>
  </si>
  <si>
    <t>E-Ticket</t>
  </si>
  <si>
    <t>Computer/Server Replacements</t>
  </si>
  <si>
    <t>UPS Batteries</t>
  </si>
  <si>
    <t>Subtotal Police</t>
  </si>
  <si>
    <t>Sweeper</t>
  </si>
  <si>
    <t>Mason Dump Trucks</t>
  </si>
  <si>
    <t>Fire Dept</t>
  </si>
  <si>
    <t xml:space="preserve">Fire Engine Replacements </t>
  </si>
  <si>
    <t>Ladder Truck Replacement</t>
  </si>
  <si>
    <t>Storm Ambulance</t>
  </si>
  <si>
    <t>Ambulance</t>
  </si>
  <si>
    <t>Rescue Boat</t>
  </si>
  <si>
    <t>Ranger ATV</t>
  </si>
  <si>
    <t>Subtotal Storm Ambulance</t>
  </si>
  <si>
    <t>Road Repavement</t>
  </si>
  <si>
    <t>LoCIP</t>
  </si>
  <si>
    <t>General Capital Budget</t>
  </si>
  <si>
    <t>Total Est. Capital Funds</t>
  </si>
  <si>
    <t>Road Bonds</t>
  </si>
  <si>
    <t>Rescue Truck</t>
  </si>
  <si>
    <t>Parks &amp; Recs</t>
  </si>
  <si>
    <t>Field Replacements</t>
  </si>
  <si>
    <t>Other Misc.</t>
  </si>
  <si>
    <t>Bradley School Backstop Fence</t>
  </si>
  <si>
    <t>Repair Basketball Court</t>
  </si>
  <si>
    <t>Locker Replacements for Veteran's Community Center</t>
  </si>
  <si>
    <t>Derby Veteran's Community Center - HVAC</t>
  </si>
  <si>
    <t>Resurfacing of Baseball Infields - Clay</t>
  </si>
  <si>
    <t>Field Lights</t>
  </si>
  <si>
    <t>City Hall Security System</t>
  </si>
  <si>
    <t>Additional Security Cameras at the BOE</t>
  </si>
  <si>
    <t>Traffic Lights</t>
  </si>
  <si>
    <t>City Hall &amp; Town Clerk</t>
  </si>
  <si>
    <t>Subtotal Parks &amp; Recs</t>
  </si>
  <si>
    <t>Subtotal Fire Dept.</t>
  </si>
  <si>
    <t>Video equipment upgrades for City Hall Chambers</t>
  </si>
  <si>
    <t>Derby Public Library</t>
  </si>
  <si>
    <t>HVAC</t>
  </si>
  <si>
    <t>Update Library Securtiy System and add cameras</t>
  </si>
  <si>
    <t xml:space="preserve">Ext &amp; Int Windows and casements*lead certified </t>
  </si>
  <si>
    <t>Push button ADA doors  (Main entrance on Exterior and Interior doors and Children's Entrance/Exit door)</t>
  </si>
  <si>
    <t xml:space="preserve">Replace carpet and subfloor 3 floors vs. hardwood *easier to clean  </t>
  </si>
  <si>
    <t>Childrens &amp; Lower Level w/ tiled carpet</t>
  </si>
  <si>
    <t xml:space="preserve">Main Floor w/ hardwood vs waterproof laminate </t>
  </si>
  <si>
    <t>Community Space and Upper Level w/ hardwood and waterproof laminate flooring</t>
  </si>
  <si>
    <t xml:space="preserve">Repaint interior 3 floors *lead certified </t>
  </si>
  <si>
    <t xml:space="preserve">Elevator </t>
  </si>
  <si>
    <t>2028-2029</t>
  </si>
  <si>
    <t>Actuals</t>
  </si>
  <si>
    <t>Forecast</t>
  </si>
  <si>
    <t>Requested</t>
  </si>
  <si>
    <t>Fire House - 151 Olivia St.</t>
  </si>
  <si>
    <t>Fire House - 10 Derby Milford Rd</t>
  </si>
  <si>
    <t xml:space="preserve">Fire House - 200 David Humphreys Road </t>
  </si>
  <si>
    <t>Fire House - 57 Derby Ave.</t>
  </si>
  <si>
    <t>Fire House - 74 Cottage St.</t>
  </si>
  <si>
    <t>Chiefs Vehicle</t>
  </si>
  <si>
    <t>SCBA</t>
  </si>
  <si>
    <t>Service Vehicles</t>
  </si>
  <si>
    <t>Veterans Memorial Building</t>
  </si>
  <si>
    <t>Air Conditioning</t>
  </si>
  <si>
    <t>Water Heater</t>
  </si>
  <si>
    <t>Heating</t>
  </si>
  <si>
    <t>Fire / Alarm System</t>
  </si>
  <si>
    <t>Replacement of Public Safety Radio System</t>
  </si>
  <si>
    <t>Roof</t>
  </si>
  <si>
    <t>Mayor's Recommended Capital Items for Bond Referendum</t>
  </si>
  <si>
    <t>$ Amount</t>
  </si>
  <si>
    <t>Library</t>
  </si>
  <si>
    <t>Fire</t>
  </si>
  <si>
    <t>Contingency (Inflation)</t>
  </si>
  <si>
    <t>Total</t>
  </si>
  <si>
    <t>Fire Engine Replacement (1 Truck)</t>
  </si>
  <si>
    <t>Large Dump Trucks (2 Trucks)</t>
  </si>
  <si>
    <t>CAPITAL REQUESTS - AS OF MAY 2025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</si>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</sst>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NumberFormat="1" applyFont="1"/>
    <xf numFmtId="164" fontId="4" fillId="0" borderId="1" xfId="1" applyNumberFormat="1" applyFont="1" applyBorder="1"/>
    <xf numFmtId="164" fontId="6" fillId="0" borderId="0" xfId="1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right"/>
    </xf>
    <xf numFmtId="164" fontId="4" fillId="0" borderId="0" xfId="1" applyNumberFormat="1" applyFont="1" applyBorder="1"/>
    <xf numFmtId="0" fontId="0" fillId="0" borderId="0" xfId="0" applyAlignment="1">
      <alignment wrapText="1"/>
    </xf>
    <xf numFmtId="0" fontId="7" fillId="0" borderId="0" xfId="0" applyFont="1"/>
    <xf numFmtId="6" fontId="0" fillId="0" borderId="0" xfId="0" applyNumberFormat="1"/>
    <xf numFmtId="164" fontId="6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topLeftCell="A44" zoomScale="80" zoomScaleNormal="80" workbookViewId="0">
      <selection activeCell="M63" sqref="M63"/>
    </sheetView>
  </sheetViews>
  <sheetFormatPr defaultRowHeight="15" x14ac:dyDescent="0.25"/>
  <cols>
    <col min="1" max="1" width="28.42578125" customWidth="1"/>
    <col min="2" max="2" width="54.85546875" bestFit="1" customWidth="1"/>
    <col min="3" max="3" width="14" bestFit="1" customWidth="1"/>
    <col min="4" max="4" width="15.7109375" bestFit="1" customWidth="1"/>
    <col min="5" max="6" width="15.85546875" bestFit="1" customWidth="1"/>
    <col min="7" max="7" width="17" bestFit="1" customWidth="1"/>
    <col min="8" max="8" width="17" customWidth="1"/>
    <col min="9" max="9" width="17" bestFit="1" customWidth="1"/>
    <col min="14" max="14" width="12.28515625" bestFit="1" customWidth="1"/>
  </cols>
  <sheetData>
    <row r="1" spans="1:9" ht="15.75" x14ac:dyDescent="0.25">
      <c r="A1" s="2" t="s">
        <v>108</v>
      </c>
      <c r="B1" s="3"/>
    </row>
    <row r="2" spans="1:9" ht="15.75" x14ac:dyDescent="0.25">
      <c r="A2" s="3"/>
      <c r="B2" s="3"/>
      <c r="C2" s="18" t="s">
        <v>82</v>
      </c>
      <c r="D2" s="18" t="s">
        <v>109</v>
      </c>
      <c r="E2" s="26" t="s">
        <v>84</v>
      </c>
      <c r="F2" s="27"/>
      <c r="G2" s="27"/>
      <c r="H2" s="28"/>
      <c r="I2" s="3"/>
    </row>
    <row r="3" spans="1:9" ht="18" x14ac:dyDescent="0.4">
      <c r="A3" s="4" t="s">
        <v>0</v>
      </c>
      <c r="B3" s="4" t="s">
        <v>1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81</v>
      </c>
      <c r="I3" s="5" t="s">
        <v>7</v>
      </c>
    </row>
    <row r="4" spans="1:9" ht="31.5" x14ac:dyDescent="0.25">
      <c r="A4" s="2" t="s">
        <v>66</v>
      </c>
      <c r="B4" s="6" t="s">
        <v>2</v>
      </c>
      <c r="C4" s="7">
        <v>20000</v>
      </c>
      <c r="D4" s="7">
        <v>20000</v>
      </c>
      <c r="E4" s="7">
        <v>20000</v>
      </c>
      <c r="F4" s="7">
        <v>20000</v>
      </c>
      <c r="G4" s="7">
        <v>20000</v>
      </c>
      <c r="H4" s="7">
        <v>20000</v>
      </c>
      <c r="I4" s="7">
        <f>SUM(C4:H4)</f>
        <v>120000</v>
      </c>
    </row>
    <row r="5" spans="1:9" ht="15.75" x14ac:dyDescent="0.25">
      <c r="A5" s="3"/>
      <c r="B5" s="3" t="s">
        <v>63</v>
      </c>
      <c r="C5" s="9"/>
      <c r="D5" s="7">
        <v>25380</v>
      </c>
      <c r="E5" s="7"/>
      <c r="F5" s="7"/>
      <c r="G5" s="7"/>
      <c r="H5" s="7"/>
      <c r="I5" s="7">
        <f t="shared" ref="I5:I8" si="0">SUM(C5:H5)</f>
        <v>25380</v>
      </c>
    </row>
    <row r="6" spans="1:9" ht="15.75" x14ac:dyDescent="0.25">
      <c r="A6" s="3"/>
      <c r="B6" s="3" t="s">
        <v>64</v>
      </c>
      <c r="C6" s="9"/>
      <c r="D6" s="7">
        <v>14000</v>
      </c>
      <c r="E6" s="7"/>
      <c r="F6" s="7"/>
      <c r="G6" s="7"/>
      <c r="H6" s="7"/>
      <c r="I6" s="7">
        <f t="shared" si="0"/>
        <v>14000</v>
      </c>
    </row>
    <row r="7" spans="1:9" ht="15.75" x14ac:dyDescent="0.25">
      <c r="A7" s="3"/>
      <c r="B7" s="3" t="s">
        <v>69</v>
      </c>
      <c r="C7" s="9"/>
      <c r="D7" s="7">
        <v>7146</v>
      </c>
      <c r="E7" s="7"/>
      <c r="F7" s="7"/>
      <c r="G7" s="7"/>
      <c r="H7" s="7"/>
      <c r="I7" s="7">
        <f t="shared" si="0"/>
        <v>7146</v>
      </c>
    </row>
    <row r="8" spans="1:9" ht="15.75" x14ac:dyDescent="0.25">
      <c r="A8" s="3"/>
      <c r="B8" s="3" t="s">
        <v>65</v>
      </c>
      <c r="C8" s="9"/>
      <c r="D8" s="7"/>
      <c r="E8" s="7">
        <v>75000</v>
      </c>
      <c r="F8" s="7"/>
      <c r="G8" s="7"/>
      <c r="H8" s="7"/>
      <c r="I8" s="8">
        <f t="shared" si="0"/>
        <v>75000</v>
      </c>
    </row>
    <row r="9" spans="1:9" ht="15.75" x14ac:dyDescent="0.25">
      <c r="A9" s="3"/>
      <c r="B9" s="3"/>
      <c r="C9" s="9"/>
      <c r="D9" s="7"/>
      <c r="E9" s="7"/>
      <c r="F9" s="7"/>
      <c r="G9" s="7"/>
      <c r="H9" s="7"/>
      <c r="I9" s="9">
        <f>SUM(I4:I8)</f>
        <v>241526</v>
      </c>
    </row>
    <row r="10" spans="1:9" ht="15.75" x14ac:dyDescent="0.25">
      <c r="A10" s="3"/>
      <c r="B10" s="3"/>
      <c r="C10" s="7"/>
      <c r="D10" s="7"/>
      <c r="E10" s="7"/>
      <c r="F10" s="7"/>
      <c r="G10" s="7"/>
      <c r="H10" s="7"/>
      <c r="I10" s="7"/>
    </row>
    <row r="11" spans="1:9" ht="15.75" x14ac:dyDescent="0.25">
      <c r="A11" s="2" t="s">
        <v>5</v>
      </c>
      <c r="B11" s="6" t="s">
        <v>107</v>
      </c>
      <c r="C11" s="7">
        <v>0</v>
      </c>
      <c r="D11" s="7">
        <v>0</v>
      </c>
      <c r="E11" s="7">
        <v>560000</v>
      </c>
      <c r="F11" s="7">
        <v>0</v>
      </c>
      <c r="G11" s="7">
        <v>0</v>
      </c>
      <c r="H11" s="7"/>
      <c r="I11" s="7">
        <f>SUM(C11:H11)</f>
        <v>560000</v>
      </c>
    </row>
    <row r="12" spans="1:9" ht="15.75" x14ac:dyDescent="0.25">
      <c r="A12" s="2"/>
      <c r="B12" s="6" t="s">
        <v>38</v>
      </c>
      <c r="C12" s="7"/>
      <c r="D12" s="7">
        <v>70000</v>
      </c>
      <c r="E12" s="7">
        <v>0</v>
      </c>
      <c r="F12" s="7"/>
      <c r="G12" s="7"/>
      <c r="H12" s="7"/>
      <c r="I12" s="7">
        <f>SUM(C12:H12)</f>
        <v>70000</v>
      </c>
    </row>
    <row r="13" spans="1:9" ht="15.75" x14ac:dyDescent="0.25">
      <c r="A13" s="2"/>
      <c r="B13" s="6" t="s">
        <v>39</v>
      </c>
      <c r="C13" s="7"/>
      <c r="D13" s="7"/>
      <c r="E13" s="7">
        <v>100000</v>
      </c>
      <c r="F13" s="7"/>
      <c r="G13" s="7">
        <v>100000</v>
      </c>
      <c r="H13" s="7"/>
      <c r="I13" s="13">
        <f>SUM(C13:H13)</f>
        <v>200000</v>
      </c>
    </row>
    <row r="14" spans="1:9" ht="15.75" x14ac:dyDescent="0.25">
      <c r="A14" s="2"/>
      <c r="B14" s="6" t="s">
        <v>48</v>
      </c>
      <c r="C14" s="7">
        <v>2208908.7999999998</v>
      </c>
      <c r="D14" s="7">
        <v>350000</v>
      </c>
      <c r="E14" s="7">
        <f>1713557.2-350000</f>
        <v>1363557.2</v>
      </c>
      <c r="F14" s="7"/>
      <c r="G14" s="7"/>
      <c r="H14" s="7"/>
      <c r="I14" s="8">
        <f>SUM(C14:H14)</f>
        <v>3922466</v>
      </c>
    </row>
    <row r="15" spans="1:9" ht="15.75" x14ac:dyDescent="0.25">
      <c r="A15" s="3"/>
      <c r="B15" s="3"/>
      <c r="C15" s="9"/>
      <c r="D15" s="7"/>
      <c r="E15" s="7"/>
      <c r="F15" s="7"/>
      <c r="G15" s="7"/>
      <c r="H15" s="7"/>
      <c r="I15" s="9">
        <f>SUM(I11:I14)</f>
        <v>4752466</v>
      </c>
    </row>
    <row r="16" spans="1:9" ht="15.75" x14ac:dyDescent="0.25">
      <c r="A16" s="3"/>
      <c r="B16" s="3"/>
      <c r="C16" s="7"/>
      <c r="D16" s="7"/>
      <c r="E16" s="7"/>
      <c r="F16" s="7"/>
      <c r="G16" s="7"/>
      <c r="H16" s="7"/>
      <c r="I16" s="7"/>
    </row>
    <row r="17" spans="1:9" ht="15.75" x14ac:dyDescent="0.25">
      <c r="A17" s="2" t="s">
        <v>6</v>
      </c>
      <c r="B17" s="3" t="s">
        <v>29</v>
      </c>
      <c r="C17" s="7">
        <v>132500</v>
      </c>
      <c r="D17" s="7">
        <v>59921</v>
      </c>
      <c r="E17" s="7">
        <v>140000</v>
      </c>
      <c r="F17" s="7">
        <v>130000</v>
      </c>
      <c r="G17" s="7">
        <v>145000</v>
      </c>
      <c r="H17" s="7">
        <v>145000</v>
      </c>
      <c r="I17" s="7">
        <f t="shared" ref="I17:I24" si="1">SUM(C17:H17)</f>
        <v>752421</v>
      </c>
    </row>
    <row r="18" spans="1:9" ht="15.75" x14ac:dyDescent="0.25">
      <c r="A18" s="3"/>
      <c r="B18" s="6" t="s">
        <v>30</v>
      </c>
      <c r="C18" s="7">
        <v>0</v>
      </c>
      <c r="D18" s="7">
        <v>0</v>
      </c>
      <c r="E18" s="7">
        <v>17000</v>
      </c>
      <c r="F18" s="7">
        <v>0</v>
      </c>
      <c r="G18" s="7">
        <v>0</v>
      </c>
      <c r="H18" s="7"/>
      <c r="I18" s="7">
        <f t="shared" si="1"/>
        <v>17000</v>
      </c>
    </row>
    <row r="19" spans="1:9" ht="15.75" x14ac:dyDescent="0.25">
      <c r="A19" s="3"/>
      <c r="B19" s="6" t="s">
        <v>31</v>
      </c>
      <c r="C19" s="7"/>
      <c r="D19" s="7"/>
      <c r="E19" s="7">
        <v>2800</v>
      </c>
      <c r="F19" s="7"/>
      <c r="G19" s="7"/>
      <c r="H19" s="7"/>
      <c r="I19" s="7">
        <f t="shared" si="1"/>
        <v>2800</v>
      </c>
    </row>
    <row r="20" spans="1:9" ht="15.75" x14ac:dyDescent="0.25">
      <c r="A20" s="3"/>
      <c r="B20" s="3" t="s">
        <v>32</v>
      </c>
      <c r="C20" s="7"/>
      <c r="D20" s="7"/>
      <c r="E20" s="7">
        <v>175000</v>
      </c>
      <c r="F20" s="7">
        <v>0</v>
      </c>
      <c r="G20" s="7"/>
      <c r="H20" s="7"/>
      <c r="I20" s="7">
        <f t="shared" si="1"/>
        <v>175000</v>
      </c>
    </row>
    <row r="21" spans="1:9" ht="15.75" x14ac:dyDescent="0.25">
      <c r="A21" s="3"/>
      <c r="B21" s="3" t="s">
        <v>33</v>
      </c>
      <c r="C21" s="7"/>
      <c r="D21" s="7"/>
      <c r="E21" s="7"/>
      <c r="F21" s="7"/>
      <c r="G21" s="7">
        <v>9000</v>
      </c>
      <c r="H21" s="7"/>
      <c r="I21" s="7">
        <f t="shared" si="1"/>
        <v>9000</v>
      </c>
    </row>
    <row r="22" spans="1:9" ht="15.75" x14ac:dyDescent="0.25">
      <c r="A22" s="3"/>
      <c r="B22" s="3" t="s">
        <v>34</v>
      </c>
      <c r="C22" s="7"/>
      <c r="D22" s="7"/>
      <c r="E22" s="7"/>
      <c r="F22" s="7"/>
      <c r="G22" s="7">
        <v>22000</v>
      </c>
      <c r="H22" s="7"/>
      <c r="I22" s="7">
        <f t="shared" si="1"/>
        <v>22000</v>
      </c>
    </row>
    <row r="23" spans="1:9" ht="15.75" x14ac:dyDescent="0.25">
      <c r="A23" s="3"/>
      <c r="B23" s="3" t="s">
        <v>35</v>
      </c>
      <c r="C23" s="7"/>
      <c r="D23" s="7"/>
      <c r="E23" s="7">
        <v>0</v>
      </c>
      <c r="F23" s="7">
        <v>0</v>
      </c>
      <c r="G23" s="7">
        <v>0</v>
      </c>
      <c r="H23" s="7"/>
      <c r="I23" s="7">
        <f t="shared" si="1"/>
        <v>0</v>
      </c>
    </row>
    <row r="24" spans="1:9" ht="15.75" x14ac:dyDescent="0.25">
      <c r="A24" s="3"/>
      <c r="B24" s="3" t="s">
        <v>36</v>
      </c>
      <c r="C24" s="7"/>
      <c r="D24" s="7"/>
      <c r="E24" s="7">
        <v>9000</v>
      </c>
      <c r="F24" s="7">
        <v>3500</v>
      </c>
      <c r="G24" s="7"/>
      <c r="H24" s="7"/>
      <c r="I24" s="8">
        <f t="shared" si="1"/>
        <v>12500</v>
      </c>
    </row>
    <row r="25" spans="1:9" ht="15.75" x14ac:dyDescent="0.25">
      <c r="A25" s="3"/>
      <c r="B25" s="3" t="s">
        <v>37</v>
      </c>
      <c r="C25" s="7"/>
      <c r="D25" s="7"/>
      <c r="E25" s="7"/>
      <c r="F25" s="7"/>
      <c r="G25" s="7"/>
      <c r="H25" s="7"/>
      <c r="I25" s="9">
        <f>SUM(I17:I24)</f>
        <v>990721</v>
      </c>
    </row>
    <row r="26" spans="1:9" ht="15.75" x14ac:dyDescent="0.25">
      <c r="A26" s="3"/>
      <c r="B26" s="10"/>
      <c r="C26" s="7"/>
      <c r="D26" s="7"/>
      <c r="E26" s="7"/>
      <c r="F26" s="7"/>
      <c r="G26" s="7"/>
      <c r="H26" s="7"/>
      <c r="I26" s="7"/>
    </row>
    <row r="27" spans="1:9" ht="19.5" customHeight="1" x14ac:dyDescent="0.25">
      <c r="A27" s="2" t="s">
        <v>3</v>
      </c>
      <c r="B27" s="6" t="s">
        <v>13</v>
      </c>
      <c r="C27" s="7">
        <v>12000</v>
      </c>
      <c r="D27" s="7">
        <v>0</v>
      </c>
      <c r="E27" s="7">
        <v>10000</v>
      </c>
      <c r="F27" s="7">
        <v>10000</v>
      </c>
      <c r="G27" s="7">
        <v>10000</v>
      </c>
      <c r="H27" s="7">
        <v>10000</v>
      </c>
      <c r="I27" s="7">
        <f t="shared" ref="I27:I39" si="2">SUM(C27:H27)</f>
        <v>52000</v>
      </c>
    </row>
    <row r="28" spans="1:9" ht="15.75" x14ac:dyDescent="0.25">
      <c r="A28" s="3"/>
      <c r="B28" s="3" t="s">
        <v>62</v>
      </c>
      <c r="C28" s="7"/>
      <c r="D28" s="7"/>
      <c r="E28" s="7">
        <v>100000</v>
      </c>
      <c r="F28" s="7"/>
      <c r="G28" s="7"/>
      <c r="H28" s="7"/>
      <c r="I28" s="7">
        <f t="shared" si="2"/>
        <v>100000</v>
      </c>
    </row>
    <row r="29" spans="1:9" ht="15.75" x14ac:dyDescent="0.25">
      <c r="A29" s="3"/>
      <c r="B29" s="3" t="s">
        <v>14</v>
      </c>
      <c r="C29" s="7"/>
      <c r="D29" s="7"/>
      <c r="E29" s="7">
        <v>358000</v>
      </c>
      <c r="F29" s="7"/>
      <c r="G29" s="7"/>
      <c r="H29" s="7"/>
      <c r="I29" s="7">
        <f t="shared" si="2"/>
        <v>358000</v>
      </c>
    </row>
    <row r="30" spans="1:9" ht="15.75" x14ac:dyDescent="0.25">
      <c r="A30" s="3"/>
      <c r="B30" s="6" t="s">
        <v>16</v>
      </c>
      <c r="C30" s="7"/>
      <c r="D30" s="7"/>
      <c r="E30" s="7">
        <v>230000</v>
      </c>
      <c r="F30" s="7"/>
      <c r="G30" s="7"/>
      <c r="H30" s="7"/>
      <c r="I30" s="7">
        <f t="shared" si="2"/>
        <v>230000</v>
      </c>
    </row>
    <row r="31" spans="1:9" ht="15.75" x14ac:dyDescent="0.25">
      <c r="A31" s="3"/>
      <c r="B31" s="3" t="s">
        <v>15</v>
      </c>
      <c r="C31" s="7"/>
      <c r="D31" s="7"/>
      <c r="E31" s="7">
        <v>140000</v>
      </c>
      <c r="F31" s="7"/>
      <c r="G31" s="7"/>
      <c r="H31" s="7"/>
      <c r="I31" s="7">
        <f t="shared" si="2"/>
        <v>140000</v>
      </c>
    </row>
    <row r="32" spans="1:9" ht="15.75" x14ac:dyDescent="0.25">
      <c r="A32" s="3"/>
      <c r="B32" s="6" t="s">
        <v>17</v>
      </c>
      <c r="C32" s="7"/>
      <c r="D32" s="7"/>
      <c r="E32" s="7"/>
      <c r="F32" s="7">
        <v>170850</v>
      </c>
      <c r="G32" s="7"/>
      <c r="H32" s="7"/>
      <c r="I32" s="7">
        <f t="shared" si="2"/>
        <v>170850</v>
      </c>
    </row>
    <row r="33" spans="1:9" ht="15.75" x14ac:dyDescent="0.25">
      <c r="A33" s="3"/>
      <c r="B33" s="6" t="s">
        <v>18</v>
      </c>
      <c r="C33" s="7"/>
      <c r="D33" s="7"/>
      <c r="E33" s="7"/>
      <c r="F33" s="7">
        <v>236430</v>
      </c>
      <c r="G33" s="7"/>
      <c r="H33" s="7"/>
      <c r="I33" s="7">
        <f t="shared" si="2"/>
        <v>236430</v>
      </c>
    </row>
    <row r="34" spans="1:9" ht="15.75" x14ac:dyDescent="0.25">
      <c r="A34" s="3"/>
      <c r="B34" s="6" t="s">
        <v>19</v>
      </c>
      <c r="C34" s="7"/>
      <c r="D34" s="7"/>
      <c r="E34" s="7"/>
      <c r="F34" s="7">
        <v>200000</v>
      </c>
      <c r="G34" s="7"/>
      <c r="H34" s="7"/>
      <c r="I34" s="7">
        <f t="shared" si="2"/>
        <v>200000</v>
      </c>
    </row>
    <row r="35" spans="1:9" ht="15.75" x14ac:dyDescent="0.25">
      <c r="A35" s="3"/>
      <c r="B35" s="3" t="s">
        <v>20</v>
      </c>
      <c r="C35" s="7"/>
      <c r="D35" s="7"/>
      <c r="E35" s="7">
        <v>150000</v>
      </c>
      <c r="F35" s="7"/>
      <c r="G35" s="7"/>
      <c r="H35" s="7"/>
      <c r="I35" s="7">
        <f t="shared" si="2"/>
        <v>150000</v>
      </c>
    </row>
    <row r="36" spans="1:9" ht="15.75" x14ac:dyDescent="0.25">
      <c r="A36" s="3"/>
      <c r="B36" s="3" t="s">
        <v>27</v>
      </c>
      <c r="C36" s="7"/>
      <c r="D36" s="7"/>
      <c r="E36" s="7">
        <v>180000</v>
      </c>
      <c r="F36" s="7"/>
      <c r="G36" s="7"/>
      <c r="H36" s="7"/>
      <c r="I36" s="7">
        <f t="shared" si="2"/>
        <v>180000</v>
      </c>
    </row>
    <row r="37" spans="1:9" ht="15.75" x14ac:dyDescent="0.25">
      <c r="A37" s="3"/>
      <c r="B37" s="3" t="s">
        <v>21</v>
      </c>
      <c r="C37" s="7"/>
      <c r="D37" s="7"/>
      <c r="E37" s="7">
        <v>6250</v>
      </c>
      <c r="F37" s="7">
        <v>6250</v>
      </c>
      <c r="G37" s="7">
        <v>6250</v>
      </c>
      <c r="H37" s="7">
        <v>6250</v>
      </c>
      <c r="I37" s="7">
        <f t="shared" si="2"/>
        <v>25000</v>
      </c>
    </row>
    <row r="38" spans="1:9" ht="15.75" x14ac:dyDescent="0.25">
      <c r="A38" s="3"/>
      <c r="B38" s="3" t="s">
        <v>22</v>
      </c>
      <c r="C38" s="7"/>
      <c r="D38" s="7"/>
      <c r="E38" s="7">
        <v>18750</v>
      </c>
      <c r="F38" s="7">
        <v>18750</v>
      </c>
      <c r="G38" s="7">
        <v>18750</v>
      </c>
      <c r="H38" s="7">
        <v>18750</v>
      </c>
      <c r="I38" s="7">
        <f t="shared" si="2"/>
        <v>75000</v>
      </c>
    </row>
    <row r="39" spans="1:9" ht="15.75" x14ac:dyDescent="0.25">
      <c r="A39" s="3"/>
      <c r="B39" s="3" t="s">
        <v>23</v>
      </c>
      <c r="C39" s="7"/>
      <c r="D39" s="7"/>
      <c r="E39" s="7"/>
      <c r="F39" s="7"/>
      <c r="G39" s="7">
        <v>45000</v>
      </c>
      <c r="H39" s="7"/>
      <c r="I39" s="7">
        <f t="shared" si="2"/>
        <v>45000</v>
      </c>
    </row>
    <row r="40" spans="1:9" ht="15.75" x14ac:dyDescent="0.25">
      <c r="A40" s="3"/>
      <c r="B40" s="3" t="s">
        <v>28</v>
      </c>
      <c r="C40" s="7"/>
      <c r="D40" s="7"/>
      <c r="E40" s="7">
        <v>25000</v>
      </c>
      <c r="F40" s="7">
        <v>25000</v>
      </c>
      <c r="G40" s="7">
        <v>25000</v>
      </c>
      <c r="H40" s="7">
        <v>25000</v>
      </c>
      <c r="I40" s="7">
        <f>SUM(D40:H40)</f>
        <v>100000</v>
      </c>
    </row>
    <row r="41" spans="1:9" ht="15.75" x14ac:dyDescent="0.25">
      <c r="A41" s="3"/>
      <c r="B41" s="3" t="s">
        <v>24</v>
      </c>
      <c r="C41" s="7"/>
      <c r="D41" s="7"/>
      <c r="E41" s="7"/>
      <c r="F41" s="7">
        <v>3000000</v>
      </c>
      <c r="G41" s="7">
        <v>3000000</v>
      </c>
      <c r="H41" s="7"/>
      <c r="I41" s="7">
        <f>SUM(F41:H41)</f>
        <v>6000000</v>
      </c>
    </row>
    <row r="42" spans="1:9" ht="15.75" x14ac:dyDescent="0.25">
      <c r="A42" s="3"/>
      <c r="B42" s="3" t="s">
        <v>25</v>
      </c>
      <c r="C42" s="7"/>
      <c r="D42" s="7"/>
      <c r="E42" s="7"/>
      <c r="F42" s="7">
        <v>5300000</v>
      </c>
      <c r="G42" s="7">
        <v>5300000</v>
      </c>
      <c r="H42" s="7"/>
      <c r="I42" s="8">
        <f>SUM(F42:H42)</f>
        <v>10600000</v>
      </c>
    </row>
    <row r="43" spans="1:9" ht="15.75" x14ac:dyDescent="0.25">
      <c r="A43" s="3"/>
      <c r="B43" s="11" t="s">
        <v>26</v>
      </c>
      <c r="C43" s="9"/>
      <c r="D43" s="9"/>
      <c r="E43" s="9"/>
      <c r="F43" s="9"/>
      <c r="G43" s="9"/>
      <c r="H43" s="9"/>
      <c r="I43" s="9">
        <f>SUM(I27:I42)</f>
        <v>18662280</v>
      </c>
    </row>
    <row r="44" spans="1:9" ht="15.75" x14ac:dyDescent="0.25">
      <c r="A44" s="3"/>
      <c r="B44" s="3"/>
      <c r="C44" s="7"/>
      <c r="D44" s="7"/>
      <c r="E44" s="7"/>
      <c r="F44" s="7"/>
      <c r="G44" s="7"/>
      <c r="H44" s="7"/>
      <c r="I44" s="7"/>
    </row>
    <row r="45" spans="1:9" ht="15.75" x14ac:dyDescent="0.25">
      <c r="B45" s="3"/>
      <c r="C45" s="7"/>
      <c r="D45" s="7"/>
      <c r="E45" s="7"/>
      <c r="F45" s="7"/>
      <c r="G45" s="7"/>
      <c r="H45" s="7"/>
      <c r="I45" s="7"/>
    </row>
    <row r="46" spans="1:9" ht="15.75" x14ac:dyDescent="0.25">
      <c r="A46" s="2" t="s">
        <v>70</v>
      </c>
      <c r="B46" t="s">
        <v>71</v>
      </c>
      <c r="C46" s="7"/>
      <c r="D46" s="7"/>
      <c r="E46" s="7">
        <v>400000</v>
      </c>
      <c r="F46" s="7"/>
      <c r="G46" s="7"/>
      <c r="H46" s="7"/>
      <c r="I46" s="7">
        <f>SUM(C46:H46)</f>
        <v>400000</v>
      </c>
    </row>
    <row r="47" spans="1:9" ht="15.75" x14ac:dyDescent="0.25">
      <c r="B47" t="s">
        <v>72</v>
      </c>
      <c r="C47" s="7"/>
      <c r="D47" s="7"/>
      <c r="E47" s="7">
        <v>100000</v>
      </c>
      <c r="F47" s="7"/>
      <c r="G47" s="7"/>
      <c r="H47" s="7"/>
      <c r="I47" s="7">
        <f t="shared" ref="I47:I55" si="3">SUM(C47:H47)</f>
        <v>100000</v>
      </c>
    </row>
    <row r="48" spans="1:9" ht="15.75" x14ac:dyDescent="0.25">
      <c r="B48" t="s">
        <v>73</v>
      </c>
      <c r="C48" s="7"/>
      <c r="D48" s="7"/>
      <c r="E48" s="7"/>
      <c r="F48" s="16">
        <v>250000</v>
      </c>
      <c r="G48" s="7"/>
      <c r="H48" s="7"/>
      <c r="I48" s="7">
        <f t="shared" si="3"/>
        <v>250000</v>
      </c>
    </row>
    <row r="49" spans="1:9" ht="30" x14ac:dyDescent="0.25">
      <c r="B49" s="14" t="s">
        <v>74</v>
      </c>
      <c r="C49" s="7"/>
      <c r="D49" s="7"/>
      <c r="E49" s="7"/>
      <c r="F49" s="16">
        <v>23000</v>
      </c>
      <c r="G49" s="7"/>
      <c r="H49" s="7"/>
      <c r="I49" s="7">
        <f t="shared" si="3"/>
        <v>23000</v>
      </c>
    </row>
    <row r="50" spans="1:9" ht="30" x14ac:dyDescent="0.25">
      <c r="B50" s="14" t="s">
        <v>75</v>
      </c>
      <c r="C50" s="7"/>
      <c r="D50" s="7"/>
      <c r="E50" s="7"/>
      <c r="F50" s="7"/>
      <c r="G50" s="7"/>
      <c r="H50" s="7"/>
      <c r="I50" s="7">
        <f t="shared" si="3"/>
        <v>0</v>
      </c>
    </row>
    <row r="51" spans="1:9" ht="15.75" x14ac:dyDescent="0.25">
      <c r="B51" t="s">
        <v>76</v>
      </c>
      <c r="C51" s="7"/>
      <c r="D51" s="7"/>
      <c r="E51" s="7"/>
      <c r="F51" s="7"/>
      <c r="G51" s="16">
        <v>100000</v>
      </c>
      <c r="H51" s="16"/>
      <c r="I51" s="7">
        <f t="shared" si="3"/>
        <v>100000</v>
      </c>
    </row>
    <row r="52" spans="1:9" ht="15.75" x14ac:dyDescent="0.25">
      <c r="B52" t="s">
        <v>77</v>
      </c>
      <c r="C52" s="7"/>
      <c r="D52" s="7"/>
      <c r="E52" s="7"/>
      <c r="F52" s="7"/>
      <c r="G52" s="7"/>
      <c r="H52" s="7">
        <v>250000</v>
      </c>
      <c r="I52" s="7">
        <f t="shared" si="3"/>
        <v>250000</v>
      </c>
    </row>
    <row r="53" spans="1:9" ht="30" x14ac:dyDescent="0.25">
      <c r="B53" s="14" t="s">
        <v>78</v>
      </c>
      <c r="C53" s="7"/>
      <c r="D53" s="7"/>
      <c r="E53" s="7"/>
      <c r="F53" s="7"/>
      <c r="G53" s="7"/>
      <c r="H53" s="7">
        <v>250000</v>
      </c>
      <c r="I53" s="7">
        <f t="shared" si="3"/>
        <v>250000</v>
      </c>
    </row>
    <row r="54" spans="1:9" ht="15.75" x14ac:dyDescent="0.25">
      <c r="B54" t="s">
        <v>79</v>
      </c>
      <c r="C54" s="7"/>
      <c r="D54" s="7"/>
      <c r="E54" s="7"/>
      <c r="F54" s="7"/>
      <c r="G54" s="7"/>
      <c r="H54" s="7">
        <v>150000</v>
      </c>
      <c r="I54" s="7">
        <f t="shared" si="3"/>
        <v>150000</v>
      </c>
    </row>
    <row r="55" spans="1:9" ht="15.75" x14ac:dyDescent="0.25">
      <c r="B55" t="s">
        <v>80</v>
      </c>
      <c r="C55" s="7"/>
      <c r="D55" s="7"/>
      <c r="E55" s="7"/>
      <c r="F55" s="7"/>
      <c r="G55" s="7"/>
      <c r="H55" s="7">
        <v>75000</v>
      </c>
      <c r="I55" s="8">
        <f t="shared" si="3"/>
        <v>75000</v>
      </c>
    </row>
    <row r="56" spans="1:9" ht="15.75" x14ac:dyDescent="0.25">
      <c r="A56" s="3"/>
      <c r="B56" s="3"/>
      <c r="C56" s="7"/>
      <c r="D56" s="7"/>
      <c r="E56" s="7"/>
      <c r="F56" s="7"/>
      <c r="G56" s="7"/>
      <c r="H56" s="7"/>
      <c r="I56" s="9">
        <f>SUM(I46:I55)</f>
        <v>1598000</v>
      </c>
    </row>
    <row r="57" spans="1:9" ht="15.75" x14ac:dyDescent="0.25">
      <c r="A57" s="2" t="s">
        <v>93</v>
      </c>
      <c r="B57" s="3"/>
      <c r="C57" s="7"/>
      <c r="D57" s="7"/>
      <c r="E57" s="7"/>
      <c r="F57" s="7"/>
      <c r="G57" s="7"/>
      <c r="H57" s="7"/>
      <c r="I57" s="9"/>
    </row>
    <row r="58" spans="1:9" ht="15.75" x14ac:dyDescent="0.25">
      <c r="A58" s="2"/>
      <c r="B58" s="3" t="s">
        <v>99</v>
      </c>
      <c r="C58" s="7"/>
      <c r="D58" s="7"/>
      <c r="E58" s="7"/>
      <c r="F58" s="7"/>
      <c r="G58" s="7">
        <v>50000</v>
      </c>
      <c r="H58" s="7"/>
      <c r="I58" s="7">
        <f>SUM(D58:H58)</f>
        <v>50000</v>
      </c>
    </row>
    <row r="59" spans="1:9" ht="15.75" x14ac:dyDescent="0.25">
      <c r="A59" s="3"/>
      <c r="B59" s="3" t="s">
        <v>94</v>
      </c>
      <c r="C59" s="7"/>
      <c r="D59" s="7"/>
      <c r="E59" s="7">
        <v>25000</v>
      </c>
      <c r="F59" s="7"/>
      <c r="G59" s="7"/>
      <c r="H59" s="7"/>
      <c r="I59" s="7">
        <f t="shared" ref="I59:I62" si="4">SUM(D59:H59)</f>
        <v>25000</v>
      </c>
    </row>
    <row r="60" spans="1:9" ht="15.75" x14ac:dyDescent="0.25">
      <c r="A60" s="3"/>
      <c r="B60" s="3" t="s">
        <v>95</v>
      </c>
      <c r="C60" s="7"/>
      <c r="D60" s="7"/>
      <c r="E60" s="7">
        <v>10000</v>
      </c>
      <c r="F60" s="7"/>
      <c r="G60" s="7"/>
      <c r="H60" s="7"/>
      <c r="I60" s="7">
        <f t="shared" si="4"/>
        <v>10000</v>
      </c>
    </row>
    <row r="61" spans="1:9" ht="15.75" x14ac:dyDescent="0.25">
      <c r="A61" s="3"/>
      <c r="B61" s="3" t="s">
        <v>96</v>
      </c>
      <c r="C61" s="7"/>
      <c r="D61" s="7"/>
      <c r="E61" s="7"/>
      <c r="F61" s="7">
        <v>25000</v>
      </c>
      <c r="G61" s="7"/>
      <c r="H61" s="7"/>
      <c r="I61" s="7">
        <f t="shared" si="4"/>
        <v>25000</v>
      </c>
    </row>
    <row r="62" spans="1:9" ht="15.75" x14ac:dyDescent="0.25">
      <c r="A62" s="3"/>
      <c r="B62" s="3" t="s">
        <v>97</v>
      </c>
      <c r="C62" s="7"/>
      <c r="D62" s="7"/>
      <c r="E62" s="7"/>
      <c r="F62" s="7"/>
      <c r="G62" s="7"/>
      <c r="H62" s="7">
        <v>50000</v>
      </c>
      <c r="I62" s="8">
        <f t="shared" si="4"/>
        <v>50000</v>
      </c>
    </row>
    <row r="63" spans="1:9" ht="15.75" x14ac:dyDescent="0.25">
      <c r="A63" s="3"/>
      <c r="B63" s="3"/>
      <c r="C63" s="7"/>
      <c r="D63" s="7"/>
      <c r="E63" s="7"/>
      <c r="F63" s="7"/>
      <c r="G63" s="7"/>
      <c r="H63" s="7"/>
      <c r="I63" s="9">
        <f>SUM(I58:I62)</f>
        <v>160000</v>
      </c>
    </row>
    <row r="64" spans="1:9" ht="15.75" x14ac:dyDescent="0.25">
      <c r="A64" s="3"/>
      <c r="B64" s="3"/>
      <c r="C64" s="7"/>
      <c r="D64" s="7"/>
      <c r="E64" s="7"/>
      <c r="F64" s="7"/>
      <c r="G64" s="7"/>
      <c r="H64" s="7"/>
      <c r="I64" s="7"/>
    </row>
    <row r="65" spans="1:9" ht="15.75" x14ac:dyDescent="0.25">
      <c r="A65" s="2" t="s">
        <v>43</v>
      </c>
      <c r="B65" s="3" t="s">
        <v>44</v>
      </c>
      <c r="C65" s="7"/>
      <c r="E65" s="7">
        <v>350000</v>
      </c>
      <c r="F65" s="7"/>
      <c r="G65" s="7"/>
      <c r="H65" s="7"/>
      <c r="I65" s="7">
        <f>SUM(C65:H65)</f>
        <v>350000</v>
      </c>
    </row>
    <row r="66" spans="1:9" ht="15.75" x14ac:dyDescent="0.25">
      <c r="A66" s="3"/>
      <c r="B66" s="3" t="s">
        <v>53</v>
      </c>
      <c r="C66" s="7"/>
      <c r="D66" s="7"/>
      <c r="E66" s="7">
        <v>1500000</v>
      </c>
      <c r="F66" s="7"/>
      <c r="G66" s="7"/>
      <c r="H66" s="7"/>
      <c r="I66" s="7">
        <f>SUM(C66:H66)</f>
        <v>1500000</v>
      </c>
    </row>
    <row r="67" spans="1:9" ht="15.75" x14ac:dyDescent="0.25">
      <c r="A67" s="3"/>
      <c r="B67" s="3" t="s">
        <v>45</v>
      </c>
      <c r="C67" s="7"/>
      <c r="D67" s="7"/>
      <c r="E67" s="7">
        <v>40000</v>
      </c>
      <c r="F67" s="7"/>
      <c r="G67" s="7"/>
      <c r="H67" s="7"/>
      <c r="I67" s="7">
        <f>SUM(C67:H67)</f>
        <v>40000</v>
      </c>
    </row>
    <row r="68" spans="1:9" ht="15.75" x14ac:dyDescent="0.25">
      <c r="A68" s="3"/>
      <c r="B68" s="3" t="s">
        <v>46</v>
      </c>
      <c r="C68" s="7"/>
      <c r="D68" s="7"/>
      <c r="E68" s="7"/>
      <c r="F68" s="7">
        <v>30000</v>
      </c>
      <c r="G68" s="7"/>
      <c r="H68" s="7"/>
      <c r="I68" s="8">
        <f>SUM(C68:H68)</f>
        <v>30000</v>
      </c>
    </row>
    <row r="69" spans="1:9" ht="15.75" x14ac:dyDescent="0.25">
      <c r="A69" s="3"/>
      <c r="B69" s="11" t="s">
        <v>47</v>
      </c>
      <c r="C69" s="7"/>
      <c r="D69" s="7"/>
      <c r="E69" s="7"/>
      <c r="F69" s="7"/>
      <c r="G69" s="7"/>
      <c r="H69" s="7"/>
      <c r="I69" s="9">
        <f>SUM(I65:I68)</f>
        <v>1920000</v>
      </c>
    </row>
    <row r="70" spans="1:9" ht="15.75" x14ac:dyDescent="0.25">
      <c r="B70" s="11"/>
      <c r="C70" s="7"/>
      <c r="D70" s="7"/>
      <c r="E70" s="7"/>
      <c r="F70" s="7"/>
      <c r="G70" s="7"/>
      <c r="H70" s="7"/>
      <c r="I70" s="9"/>
    </row>
    <row r="71" spans="1:9" ht="15.75" x14ac:dyDescent="0.25">
      <c r="A71" s="2" t="s">
        <v>54</v>
      </c>
      <c r="B71" s="3" t="s">
        <v>55</v>
      </c>
      <c r="C71" s="7"/>
      <c r="D71" s="7"/>
      <c r="E71" s="7"/>
      <c r="F71" s="7">
        <v>500000</v>
      </c>
      <c r="G71" s="7">
        <v>500000</v>
      </c>
      <c r="H71" s="7"/>
      <c r="I71" s="7">
        <f t="shared" ref="I71:I77" si="5">SUM(C71:H71)</f>
        <v>1000000</v>
      </c>
    </row>
    <row r="72" spans="1:9" ht="15.75" x14ac:dyDescent="0.25">
      <c r="A72" s="2"/>
      <c r="B72" s="3" t="s">
        <v>57</v>
      </c>
      <c r="C72" s="7"/>
      <c r="D72" s="7"/>
      <c r="E72" s="7">
        <v>25000</v>
      </c>
      <c r="F72" s="7"/>
      <c r="G72" s="7"/>
      <c r="H72" s="7"/>
      <c r="I72" s="7">
        <f t="shared" si="5"/>
        <v>25000</v>
      </c>
    </row>
    <row r="73" spans="1:9" ht="15.75" x14ac:dyDescent="0.25">
      <c r="A73" s="2"/>
      <c r="B73" s="3" t="s">
        <v>58</v>
      </c>
      <c r="C73" s="7"/>
      <c r="D73" s="7">
        <v>8000</v>
      </c>
      <c r="E73" s="7"/>
      <c r="F73" s="7"/>
      <c r="G73" s="7"/>
      <c r="H73" s="7"/>
      <c r="I73" s="7">
        <f t="shared" si="5"/>
        <v>8000</v>
      </c>
    </row>
    <row r="74" spans="1:9" ht="15.75" x14ac:dyDescent="0.25">
      <c r="A74" s="2"/>
      <c r="B74" s="3" t="s">
        <v>59</v>
      </c>
      <c r="C74" s="7"/>
      <c r="D74" s="7"/>
      <c r="E74" s="7">
        <v>7500</v>
      </c>
      <c r="F74" s="7"/>
      <c r="G74" s="7"/>
      <c r="H74" s="7"/>
      <c r="I74" s="7">
        <f t="shared" si="5"/>
        <v>7500</v>
      </c>
    </row>
    <row r="75" spans="1:9" ht="15.75" x14ac:dyDescent="0.25">
      <c r="A75" s="2"/>
      <c r="B75" s="3" t="s">
        <v>60</v>
      </c>
      <c r="C75" s="7"/>
      <c r="D75" s="7"/>
      <c r="E75" s="7">
        <v>25000</v>
      </c>
      <c r="F75" s="7"/>
      <c r="G75" s="7"/>
      <c r="H75" s="7"/>
      <c r="I75" s="7">
        <f t="shared" si="5"/>
        <v>25000</v>
      </c>
    </row>
    <row r="76" spans="1:9" ht="15.75" x14ac:dyDescent="0.25">
      <c r="A76" s="2"/>
      <c r="B76" s="3" t="s">
        <v>61</v>
      </c>
      <c r="C76" s="7"/>
      <c r="D76" s="7">
        <v>7000</v>
      </c>
      <c r="E76" s="7"/>
      <c r="F76" s="7"/>
      <c r="G76" s="7"/>
      <c r="H76" s="7"/>
      <c r="I76" s="7">
        <f t="shared" si="5"/>
        <v>7000</v>
      </c>
    </row>
    <row r="77" spans="1:9" ht="15.75" x14ac:dyDescent="0.25">
      <c r="A77" s="2"/>
      <c r="B77" s="3" t="s">
        <v>56</v>
      </c>
      <c r="C77" s="7"/>
      <c r="D77" s="7">
        <v>0</v>
      </c>
      <c r="E77" s="7">
        <v>50000</v>
      </c>
      <c r="F77" s="7">
        <v>50000</v>
      </c>
      <c r="G77" s="7">
        <v>50000</v>
      </c>
      <c r="H77" s="7"/>
      <c r="I77" s="8">
        <f t="shared" si="5"/>
        <v>150000</v>
      </c>
    </row>
    <row r="78" spans="1:9" ht="15.75" x14ac:dyDescent="0.25">
      <c r="A78" s="2"/>
      <c r="B78" s="11" t="s">
        <v>67</v>
      </c>
      <c r="C78" s="7"/>
      <c r="D78" s="7"/>
      <c r="E78" s="7"/>
      <c r="F78" s="7"/>
      <c r="G78" s="7"/>
      <c r="H78" s="7"/>
      <c r="I78" s="9">
        <f>SUM(I71:I77)</f>
        <v>1222500</v>
      </c>
    </row>
    <row r="79" spans="1:9" ht="15.75" x14ac:dyDescent="0.25">
      <c r="A79" s="3"/>
      <c r="B79" s="3"/>
      <c r="C79" s="9"/>
      <c r="D79" s="9"/>
      <c r="E79" s="9"/>
      <c r="F79" s="9"/>
      <c r="G79" s="9"/>
      <c r="H79" s="9"/>
      <c r="I79" s="9"/>
    </row>
    <row r="80" spans="1:9" ht="15.75" x14ac:dyDescent="0.25">
      <c r="A80" s="2" t="s">
        <v>40</v>
      </c>
      <c r="B80" s="3" t="s">
        <v>41</v>
      </c>
      <c r="C80" s="7"/>
      <c r="D80" s="7"/>
      <c r="E80" s="7">
        <v>1500000</v>
      </c>
      <c r="F80" s="7">
        <v>1500000</v>
      </c>
      <c r="G80" s="7"/>
      <c r="H80" s="7"/>
      <c r="I80" s="7">
        <f t="shared" ref="I80:I90" si="6">SUM(D80:H80)</f>
        <v>3000000</v>
      </c>
    </row>
    <row r="81" spans="1:9" ht="15.75" x14ac:dyDescent="0.25">
      <c r="A81" s="2"/>
      <c r="B81" s="3" t="s">
        <v>98</v>
      </c>
      <c r="C81" s="7"/>
      <c r="D81" s="7"/>
      <c r="E81" s="7"/>
      <c r="F81" s="7">
        <v>550000</v>
      </c>
      <c r="G81" s="7"/>
      <c r="H81" s="7"/>
      <c r="I81" s="7">
        <f t="shared" si="6"/>
        <v>550000</v>
      </c>
    </row>
    <row r="82" spans="1:9" ht="15.75" x14ac:dyDescent="0.25">
      <c r="A82" s="2"/>
      <c r="B82" s="3" t="s">
        <v>91</v>
      </c>
      <c r="C82" s="7"/>
      <c r="D82" s="7"/>
      <c r="E82" s="7">
        <v>75000</v>
      </c>
      <c r="F82" s="7">
        <v>75000</v>
      </c>
      <c r="G82" s="7">
        <v>75000</v>
      </c>
      <c r="H82" s="7"/>
      <c r="I82" s="7">
        <f t="shared" si="6"/>
        <v>225000</v>
      </c>
    </row>
    <row r="83" spans="1:9" ht="15.75" x14ac:dyDescent="0.25">
      <c r="A83" s="2"/>
      <c r="B83" s="3" t="s">
        <v>92</v>
      </c>
      <c r="C83" s="7"/>
      <c r="D83" s="7"/>
      <c r="E83" s="7"/>
      <c r="F83" s="7">
        <v>100000</v>
      </c>
      <c r="G83" s="7">
        <v>100000</v>
      </c>
      <c r="H83" s="7"/>
      <c r="I83" s="7">
        <f t="shared" si="6"/>
        <v>200000</v>
      </c>
    </row>
    <row r="84" spans="1:9" ht="15.75" x14ac:dyDescent="0.25">
      <c r="A84" s="2"/>
      <c r="B84" s="3" t="s">
        <v>90</v>
      </c>
      <c r="C84" s="7"/>
      <c r="D84" s="7"/>
      <c r="E84" s="7">
        <v>75000</v>
      </c>
      <c r="F84" s="7"/>
      <c r="G84" s="7"/>
      <c r="H84" s="7"/>
      <c r="I84" s="7">
        <f t="shared" si="6"/>
        <v>75000</v>
      </c>
    </row>
    <row r="85" spans="1:9" ht="15.75" x14ac:dyDescent="0.25">
      <c r="A85" s="2"/>
      <c r="B85" s="3" t="s">
        <v>87</v>
      </c>
      <c r="C85" s="7"/>
      <c r="D85" s="7"/>
      <c r="E85" s="7">
        <v>165000</v>
      </c>
      <c r="F85" s="7"/>
      <c r="G85" s="7"/>
      <c r="H85" s="7"/>
      <c r="I85" s="7">
        <f t="shared" si="6"/>
        <v>165000</v>
      </c>
    </row>
    <row r="86" spans="1:9" ht="15.75" x14ac:dyDescent="0.25">
      <c r="A86" s="2"/>
      <c r="B86" s="3" t="s">
        <v>85</v>
      </c>
      <c r="C86" s="7"/>
      <c r="D86" s="7"/>
      <c r="E86" s="7">
        <v>205000</v>
      </c>
      <c r="F86" s="7"/>
      <c r="G86" s="7"/>
      <c r="H86" s="7"/>
      <c r="I86" s="7">
        <f t="shared" si="6"/>
        <v>205000</v>
      </c>
    </row>
    <row r="87" spans="1:9" ht="15.75" x14ac:dyDescent="0.25">
      <c r="A87" s="2"/>
      <c r="B87" s="3" t="s">
        <v>86</v>
      </c>
      <c r="C87" s="7"/>
      <c r="D87" s="7"/>
      <c r="E87" s="7">
        <v>155000</v>
      </c>
      <c r="F87" s="7"/>
      <c r="G87" s="7"/>
      <c r="H87" s="7"/>
      <c r="I87" s="7">
        <f t="shared" si="6"/>
        <v>155000</v>
      </c>
    </row>
    <row r="88" spans="1:9" ht="15.75" x14ac:dyDescent="0.25">
      <c r="A88" s="2"/>
      <c r="B88" s="3" t="s">
        <v>88</v>
      </c>
      <c r="C88" s="7"/>
      <c r="D88" s="7"/>
      <c r="E88" s="7">
        <v>180000</v>
      </c>
      <c r="F88" s="7"/>
      <c r="G88" s="7"/>
      <c r="H88" s="7"/>
      <c r="I88" s="7">
        <f t="shared" si="6"/>
        <v>180000</v>
      </c>
    </row>
    <row r="89" spans="1:9" ht="15.75" x14ac:dyDescent="0.25">
      <c r="A89" s="2"/>
      <c r="B89" s="3" t="s">
        <v>89</v>
      </c>
      <c r="C89" s="7"/>
      <c r="D89" s="7">
        <v>130000</v>
      </c>
      <c r="E89" s="7"/>
      <c r="F89" s="7"/>
      <c r="G89" s="7"/>
      <c r="H89" s="7"/>
      <c r="I89" s="7">
        <f t="shared" si="6"/>
        <v>130000</v>
      </c>
    </row>
    <row r="90" spans="1:9" ht="15.75" x14ac:dyDescent="0.25">
      <c r="A90" s="2"/>
      <c r="B90" s="3" t="s">
        <v>42</v>
      </c>
      <c r="C90" s="7"/>
      <c r="D90" s="7"/>
      <c r="E90" s="7"/>
      <c r="F90" s="7"/>
      <c r="G90" s="7"/>
      <c r="H90" s="7">
        <v>2400000</v>
      </c>
      <c r="I90" s="8">
        <f t="shared" si="6"/>
        <v>2400000</v>
      </c>
    </row>
    <row r="91" spans="1:9" ht="15.75" x14ac:dyDescent="0.25">
      <c r="A91" s="3"/>
      <c r="B91" s="11" t="s">
        <v>68</v>
      </c>
      <c r="C91" s="9"/>
      <c r="D91" s="9"/>
      <c r="E91" s="9"/>
      <c r="F91" s="9"/>
      <c r="G91" s="9"/>
      <c r="H91" s="9"/>
      <c r="I91" s="9">
        <f>SUM(I80:I90)</f>
        <v>7285000</v>
      </c>
    </row>
    <row r="92" spans="1:9" ht="15.75" x14ac:dyDescent="0.25">
      <c r="A92" s="3"/>
      <c r="B92" s="3"/>
      <c r="C92" s="9"/>
      <c r="D92" s="9"/>
      <c r="E92" s="9"/>
      <c r="F92" s="9"/>
      <c r="G92" s="9"/>
      <c r="H92" s="9"/>
      <c r="I92" s="9"/>
    </row>
    <row r="93" spans="1:9" ht="15.75" x14ac:dyDescent="0.25">
      <c r="A93" s="3"/>
      <c r="B93" s="12" t="s">
        <v>4</v>
      </c>
      <c r="C93" s="9">
        <f t="shared" ref="C93:H93" si="7">SUM(C4:C92)</f>
        <v>2373408.7999999998</v>
      </c>
      <c r="D93" s="9">
        <f t="shared" si="7"/>
        <v>691447</v>
      </c>
      <c r="E93" s="9">
        <f t="shared" si="7"/>
        <v>8567857.1999999993</v>
      </c>
      <c r="F93" s="9">
        <f>SUM(F4:F92)</f>
        <v>12223780</v>
      </c>
      <c r="G93" s="9">
        <f t="shared" si="7"/>
        <v>9576000</v>
      </c>
      <c r="H93" s="9">
        <f t="shared" si="7"/>
        <v>3400000</v>
      </c>
      <c r="I93" s="9">
        <f>SUM(C93:H93)</f>
        <v>36832493</v>
      </c>
    </row>
    <row r="94" spans="1:9" ht="15.75" x14ac:dyDescent="0.25">
      <c r="A94" s="3"/>
      <c r="B94" s="12"/>
      <c r="C94" s="9"/>
      <c r="D94" s="9"/>
      <c r="E94" s="9"/>
      <c r="F94" s="9"/>
      <c r="G94" s="9"/>
      <c r="H94" s="9"/>
      <c r="I94" s="9"/>
    </row>
    <row r="95" spans="1:9" ht="15.75" x14ac:dyDescent="0.25">
      <c r="A95" s="3"/>
      <c r="B95" s="3"/>
      <c r="C95" s="17" t="s">
        <v>82</v>
      </c>
      <c r="D95" s="23" t="s">
        <v>83</v>
      </c>
      <c r="E95" s="24"/>
      <c r="F95" s="24"/>
      <c r="G95" s="24"/>
      <c r="H95" s="25"/>
      <c r="I95" s="7"/>
    </row>
    <row r="96" spans="1:9" ht="18" x14ac:dyDescent="0.4">
      <c r="A96" s="3"/>
      <c r="B96" s="3"/>
      <c r="C96" s="4" t="s">
        <v>8</v>
      </c>
      <c r="D96" s="4" t="s">
        <v>9</v>
      </c>
      <c r="E96" s="4" t="s">
        <v>10</v>
      </c>
      <c r="F96" s="4" t="s">
        <v>11</v>
      </c>
      <c r="G96" s="4" t="s">
        <v>12</v>
      </c>
      <c r="H96" s="4" t="s">
        <v>81</v>
      </c>
      <c r="I96" s="5" t="s">
        <v>7</v>
      </c>
    </row>
    <row r="97" spans="1:9" ht="15.75" x14ac:dyDescent="0.25">
      <c r="A97" s="3" t="s">
        <v>49</v>
      </c>
      <c r="B97" s="3"/>
      <c r="C97" s="7">
        <f>146709+787757</f>
        <v>934466</v>
      </c>
      <c r="D97" s="7">
        <v>146709</v>
      </c>
      <c r="E97" s="7">
        <v>157663.18</v>
      </c>
      <c r="F97" s="7">
        <v>157663.18</v>
      </c>
      <c r="G97" s="7">
        <v>157663.18</v>
      </c>
      <c r="H97" s="7">
        <v>157663.18</v>
      </c>
      <c r="I97" s="7">
        <f>SUM(C97:H97)</f>
        <v>1711827.7199999997</v>
      </c>
    </row>
    <row r="98" spans="1:9" ht="15.75" x14ac:dyDescent="0.25">
      <c r="A98" s="3" t="s">
        <v>52</v>
      </c>
      <c r="B98" s="3"/>
      <c r="C98" s="7">
        <f>C14-C97+12000</f>
        <v>1286442.7999999998</v>
      </c>
      <c r="D98" s="7">
        <f>D14</f>
        <v>350000</v>
      </c>
      <c r="E98" s="7">
        <f>E14</f>
        <v>1363557.2</v>
      </c>
      <c r="F98" s="7"/>
      <c r="G98" s="7"/>
      <c r="H98" s="7"/>
      <c r="I98" s="7">
        <f>SUM(C98:H98)</f>
        <v>3000000</v>
      </c>
    </row>
    <row r="99" spans="1:9" ht="15.75" x14ac:dyDescent="0.25">
      <c r="A99" s="3" t="s">
        <v>50</v>
      </c>
      <c r="B99" s="3"/>
      <c r="C99" s="8">
        <v>152500</v>
      </c>
      <c r="D99" s="8">
        <v>163235</v>
      </c>
      <c r="E99" s="8">
        <v>163235</v>
      </c>
      <c r="F99" s="8">
        <v>163235</v>
      </c>
      <c r="G99" s="8">
        <v>163235</v>
      </c>
      <c r="H99" s="8">
        <v>163235</v>
      </c>
      <c r="I99" s="8">
        <f>SUM(C99:H99)</f>
        <v>968675</v>
      </c>
    </row>
    <row r="100" spans="1:9" ht="15.75" x14ac:dyDescent="0.25">
      <c r="A100" s="3" t="s">
        <v>51</v>
      </c>
      <c r="B100" s="3"/>
      <c r="C100" s="7">
        <f>SUM(C97:C99)</f>
        <v>2373408.7999999998</v>
      </c>
      <c r="D100" s="7">
        <f t="shared" ref="D100:H100" si="8">SUM(D97:D99)</f>
        <v>659944</v>
      </c>
      <c r="E100" s="7">
        <f t="shared" si="8"/>
        <v>1684455.38</v>
      </c>
      <c r="F100" s="7">
        <f t="shared" si="8"/>
        <v>320898.18</v>
      </c>
      <c r="G100" s="7">
        <f t="shared" si="8"/>
        <v>320898.18</v>
      </c>
      <c r="H100" s="7">
        <f t="shared" si="8"/>
        <v>320898.18</v>
      </c>
      <c r="I100" s="7">
        <f>SUM(C100:H100)</f>
        <v>5680502.7199999988</v>
      </c>
    </row>
    <row r="102" spans="1:9" x14ac:dyDescent="0.25">
      <c r="C102" s="1"/>
    </row>
    <row r="103" spans="1:9" x14ac:dyDescent="0.25">
      <c r="D103" s="1"/>
    </row>
  </sheetData>
  <mergeCells count="2">
    <mergeCell ref="D95:H95"/>
    <mergeCell ref="E2:H2"/>
  </mergeCells>
  <phoneticPr fontId="2" type="noConversion"/>
  <printOptions gridLines="1"/>
  <pageMargins left="0.45" right="0.45" top="0" bottom="0.25" header="0.3" footer="0.3"/>
  <pageSetup paperSize="5" scale="64" fitToHeight="2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5537-9642-40B4-8536-A50E44A916E4}">
  <sheetPr>
    <pageSetUpPr fitToPage="1"/>
  </sheetPr>
  <dimension ref="A1:C13"/>
  <sheetViews>
    <sheetView workbookViewId="0">
      <selection activeCell="E6" sqref="E6"/>
    </sheetView>
  </sheetViews>
  <sheetFormatPr defaultRowHeight="15" x14ac:dyDescent="0.25"/>
  <cols>
    <col min="1" max="1" width="24.5703125" customWidth="1"/>
    <col min="2" max="2" width="50" customWidth="1"/>
    <col min="3" max="3" width="14.5703125" customWidth="1"/>
  </cols>
  <sheetData>
    <row r="1" spans="1:3" x14ac:dyDescent="0.25">
      <c r="A1" s="15" t="s">
        <v>100</v>
      </c>
    </row>
    <row r="4" spans="1:3" ht="15.75" x14ac:dyDescent="0.25">
      <c r="A4" s="19" t="s">
        <v>0</v>
      </c>
      <c r="B4" s="19" t="s">
        <v>1</v>
      </c>
      <c r="C4" s="19" t="s">
        <v>101</v>
      </c>
    </row>
    <row r="5" spans="1:3" ht="15.75" x14ac:dyDescent="0.25">
      <c r="A5" s="3"/>
      <c r="B5" s="3"/>
      <c r="C5" s="3"/>
    </row>
    <row r="6" spans="1:3" ht="13.5" customHeight="1" x14ac:dyDescent="0.25">
      <c r="A6" s="3" t="s">
        <v>5</v>
      </c>
      <c r="B6" s="6" t="s">
        <v>107</v>
      </c>
      <c r="C6" s="20">
        <f>'Overall Summary'!I11</f>
        <v>560000</v>
      </c>
    </row>
    <row r="7" spans="1:3" x14ac:dyDescent="0.25">
      <c r="A7" t="s">
        <v>3</v>
      </c>
      <c r="B7" t="s">
        <v>14</v>
      </c>
      <c r="C7" s="20">
        <f>'Overall Summary'!I29</f>
        <v>358000</v>
      </c>
    </row>
    <row r="8" spans="1:3" x14ac:dyDescent="0.25">
      <c r="A8" t="s">
        <v>102</v>
      </c>
      <c r="B8" t="s">
        <v>71</v>
      </c>
      <c r="C8" s="20">
        <f>'Overall Summary'!I46</f>
        <v>400000</v>
      </c>
    </row>
    <row r="9" spans="1:3" ht="15.75" x14ac:dyDescent="0.25">
      <c r="A9" t="s">
        <v>43</v>
      </c>
      <c r="B9" s="3" t="s">
        <v>53</v>
      </c>
      <c r="C9" s="20">
        <f>'Overall Summary'!I66</f>
        <v>1500000</v>
      </c>
    </row>
    <row r="10" spans="1:3" ht="15.75" x14ac:dyDescent="0.25">
      <c r="A10" t="s">
        <v>103</v>
      </c>
      <c r="B10" s="3" t="s">
        <v>106</v>
      </c>
      <c r="C10" s="20">
        <f>'Overall Summary'!E80</f>
        <v>1500000</v>
      </c>
    </row>
    <row r="11" spans="1:3" ht="15.75" x14ac:dyDescent="0.25">
      <c r="A11" t="s">
        <v>103</v>
      </c>
      <c r="B11" s="3" t="s">
        <v>98</v>
      </c>
      <c r="C11" s="21">
        <f>'Overall Summary'!I81</f>
        <v>550000</v>
      </c>
    </row>
    <row r="12" spans="1:3" ht="15.75" x14ac:dyDescent="0.25">
      <c r="B12" s="3" t="s">
        <v>104</v>
      </c>
      <c r="C12" s="22">
        <v>132000</v>
      </c>
    </row>
    <row r="13" spans="1:3" x14ac:dyDescent="0.25">
      <c r="A13" t="s">
        <v>105</v>
      </c>
      <c r="C13" s="1">
        <f>SUM(C6:C12)</f>
        <v>5000000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Summary</vt:lpstr>
      <vt:lpstr>Referendum Recommendation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2025-06-09T13:37:04Z</dcterms:modified>
</cp:coreProperties>
</file>